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rimi\YandexDisk\Gochodin Gladkiu\STOLSEN\structure\katalog\2.Клиентам\"/>
    </mc:Choice>
  </mc:AlternateContent>
  <xr:revisionPtr revIDLastSave="0" documentId="13_ncr:1_{19483AEF-970E-47A6-90E6-8ACD4079AA07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Бланк v_0.1" sheetId="14" r:id="rId1"/>
    <sheet name="Цех малярки" sheetId="7" state="hidden" r:id="rId2"/>
    <sheet name="Работы в малярке" sheetId="8" state="hidden" r:id="rId3"/>
    <sheet name="Расценки " sheetId="9" state="hidden" r:id="rId4"/>
  </sheets>
  <externalReferences>
    <externalReference r:id="rId5"/>
    <externalReference r:id="rId6"/>
  </externalReferences>
  <definedNames>
    <definedName name="вид" localSheetId="0">'[1]имена списков'!$B$2:$B$6</definedName>
    <definedName name="вид">'[2]имена списков'!$B$2:$B$6</definedName>
    <definedName name="Вид_обработки">#REF!</definedName>
    <definedName name="единицы" localSheetId="0">'[1]имена списков'!$K$2:$K$6</definedName>
    <definedName name="единицы">'[2]имена списков'!$K$2:$K$6</definedName>
    <definedName name="_xlnm.Print_Area" localSheetId="0">'Бланк v_0.1'!$A$1:$O$44</definedName>
    <definedName name="_xlnm.Print_Area" localSheetId="2">'Работы в малярке'!$A$7:$T$30</definedName>
    <definedName name="присадка" localSheetId="0">'[1]имена списков'!$D$2:$D$5</definedName>
    <definedName name="присадка">'[2]имена списков'!$D$2:$D$5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7" l="1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K23" i="7"/>
  <c r="K4" i="7"/>
  <c r="E34" i="14"/>
  <c r="K33" i="14"/>
  <c r="O33" i="14" s="1"/>
  <c r="O32" i="14"/>
  <c r="O31" i="14"/>
  <c r="O30" i="14"/>
  <c r="T29" i="14"/>
  <c r="O29" i="14"/>
  <c r="U28" i="14"/>
  <c r="W28" i="14" s="1"/>
  <c r="O28" i="14"/>
  <c r="W27" i="14"/>
  <c r="U27" i="14"/>
  <c r="K27" i="14"/>
  <c r="O27" i="14" s="1"/>
  <c r="U26" i="14"/>
  <c r="W26" i="14" s="1"/>
  <c r="K26" i="14"/>
  <c r="O26" i="14" s="1"/>
  <c r="U25" i="14"/>
  <c r="W25" i="14" s="1"/>
  <c r="K25" i="14"/>
  <c r="O25" i="14" s="1"/>
  <c r="U24" i="14"/>
  <c r="W24" i="14" s="1"/>
  <c r="K24" i="14"/>
  <c r="O24" i="14" s="1"/>
  <c r="W23" i="14"/>
  <c r="U23" i="14"/>
  <c r="K23" i="14"/>
  <c r="O23" i="14" s="1"/>
  <c r="U22" i="14"/>
  <c r="W22" i="14" s="1"/>
  <c r="K22" i="14"/>
  <c r="O22" i="14" s="1"/>
  <c r="U21" i="14"/>
  <c r="W21" i="14" s="1"/>
  <c r="K21" i="14"/>
  <c r="O21" i="14" s="1"/>
  <c r="U20" i="14"/>
  <c r="W20" i="14" s="1"/>
  <c r="K20" i="14"/>
  <c r="O20" i="14" s="1"/>
  <c r="U19" i="14"/>
  <c r="W19" i="14" s="1"/>
  <c r="K19" i="14"/>
  <c r="O19" i="14" s="1"/>
  <c r="U18" i="14"/>
  <c r="W18" i="14" s="1"/>
  <c r="K18" i="14"/>
  <c r="O18" i="14" s="1"/>
  <c r="U17" i="14"/>
  <c r="W17" i="14" s="1"/>
  <c r="K17" i="14"/>
  <c r="O17" i="14" s="1"/>
  <c r="U16" i="14"/>
  <c r="W16" i="14" s="1"/>
  <c r="K16" i="14"/>
  <c r="O16" i="14" s="1"/>
  <c r="U15" i="14"/>
  <c r="W15" i="14" s="1"/>
  <c r="K15" i="14"/>
  <c r="O15" i="14" s="1"/>
  <c r="U14" i="14"/>
  <c r="W14" i="14" s="1"/>
  <c r="K14" i="14"/>
  <c r="O14" i="14" s="1"/>
  <c r="U13" i="14"/>
  <c r="W13" i="14" s="1"/>
  <c r="K13" i="14"/>
  <c r="O13" i="14" s="1"/>
  <c r="U12" i="14"/>
  <c r="W12" i="14" s="1"/>
  <c r="K12" i="14"/>
  <c r="O12" i="14" s="1"/>
  <c r="U11" i="14"/>
  <c r="W11" i="14" s="1"/>
  <c r="K11" i="14"/>
  <c r="O11" i="14" s="1"/>
  <c r="U10" i="14"/>
  <c r="W10" i="14" s="1"/>
  <c r="K10" i="14"/>
  <c r="O10" i="14" s="1"/>
  <c r="U9" i="14"/>
  <c r="W9" i="14" s="1"/>
  <c r="K9" i="14"/>
  <c r="O9" i="14" s="1"/>
  <c r="U8" i="14"/>
  <c r="K8" i="14"/>
  <c r="H3" i="14"/>
  <c r="C3" i="14"/>
  <c r="K34" i="14" l="1"/>
  <c r="U29" i="14"/>
  <c r="O8" i="14"/>
  <c r="O34" i="14" s="1"/>
  <c r="O38" i="14" s="1"/>
  <c r="O36" i="14" s="1"/>
  <c r="W8" i="14"/>
  <c r="W29" i="14" s="1"/>
  <c r="AM29" i="9" l="1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L8" i="8"/>
  <c r="L23" i="8" s="1" a="1"/>
  <c r="L23" i="8" s="1"/>
  <c r="E25" i="7"/>
  <c r="O25" i="7" s="1"/>
  <c r="K24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P8" i="8"/>
  <c r="K25" i="7" l="1"/>
  <c r="P21" i="8" a="1"/>
  <c r="P21" i="8" s="1"/>
  <c r="P29" i="8" a="1"/>
  <c r="P29" i="8" s="1"/>
  <c r="P25" i="8" a="1"/>
  <c r="P25" i="8" s="1"/>
  <c r="P26" i="8" a="1"/>
  <c r="P26" i="8" s="1"/>
  <c r="P22" i="8" a="1"/>
  <c r="P22" i="8" s="1"/>
  <c r="P14" i="8" a="1"/>
  <c r="P14" i="8" s="1"/>
  <c r="P10" i="8" a="1"/>
  <c r="P10" i="8" s="1"/>
  <c r="P27" i="8" a="1"/>
  <c r="P27" i="8" s="1"/>
  <c r="P15" i="8" a="1"/>
  <c r="P15" i="8" s="1"/>
  <c r="P23" i="8" a="1"/>
  <c r="P23" i="8" s="1"/>
  <c r="P19" i="8" a="1"/>
  <c r="P19" i="8" s="1"/>
  <c r="P11" i="8" a="1"/>
  <c r="P11" i="8" s="1"/>
  <c r="P13" i="8" a="1"/>
  <c r="P13" i="8" s="1"/>
  <c r="P24" i="8" a="1"/>
  <c r="P24" i="8" s="1"/>
  <c r="P20" i="8" a="1"/>
  <c r="P20" i="8" s="1"/>
  <c r="P17" i="8" a="1"/>
  <c r="P17" i="8" s="1"/>
  <c r="P28" i="8" a="1"/>
  <c r="P28" i="8" s="1"/>
  <c r="P16" i="8" a="1"/>
  <c r="P16" i="8" s="1"/>
  <c r="P12" i="8" a="1"/>
  <c r="P12" i="8" s="1"/>
  <c r="P18" i="8" a="1"/>
  <c r="P18" i="8" s="1"/>
  <c r="L15" i="8" a="1"/>
  <c r="L15" i="8" s="1"/>
  <c r="D8" i="8"/>
  <c r="L10" i="8" a="1"/>
  <c r="L10" i="8" s="1"/>
  <c r="L26" i="8" a="1"/>
  <c r="L26" i="8" s="1"/>
  <c r="L11" i="8" a="1"/>
  <c r="L11" i="8" s="1"/>
  <c r="L14" i="8" a="1"/>
  <c r="L14" i="8" s="1"/>
  <c r="L18" i="8" a="1"/>
  <c r="L18" i="8" s="1"/>
  <c r="L22" i="8" a="1"/>
  <c r="L22" i="8" s="1"/>
  <c r="F8" i="8"/>
  <c r="L12" i="8" a="1"/>
  <c r="L12" i="8" s="1"/>
  <c r="H8" i="8"/>
  <c r="L17" i="8" a="1"/>
  <c r="L17" i="8" s="1"/>
  <c r="L29" i="8" a="1"/>
  <c r="L29" i="8" s="1"/>
  <c r="L16" i="8" a="1"/>
  <c r="L16" i="8" s="1"/>
  <c r="L13" i="8" a="1"/>
  <c r="L13" i="8" s="1"/>
  <c r="L21" i="8" a="1"/>
  <c r="L21" i="8" s="1"/>
  <c r="L25" i="8" a="1"/>
  <c r="L25" i="8" s="1"/>
  <c r="J8" i="8"/>
  <c r="L20" i="8" a="1"/>
  <c r="L20" i="8" s="1"/>
  <c r="L24" i="8" a="1"/>
  <c r="L24" i="8" s="1"/>
  <c r="L28" i="8" a="1"/>
  <c r="L28" i="8" s="1"/>
  <c r="N8" i="8"/>
  <c r="L27" i="8" a="1"/>
  <c r="L27" i="8" s="1"/>
  <c r="L19" i="8" a="1"/>
  <c r="L19" i="8" s="1"/>
  <c r="H29" i="8" l="1" a="1"/>
  <c r="H29" i="8" s="1"/>
  <c r="H25" i="8" a="1"/>
  <c r="H25" i="8" s="1"/>
  <c r="H21" i="8" a="1"/>
  <c r="H21" i="8" s="1"/>
  <c r="H13" i="8" a="1"/>
  <c r="H13" i="8" s="1"/>
  <c r="H26" i="8" a="1"/>
  <c r="H26" i="8" s="1"/>
  <c r="H22" i="8" a="1"/>
  <c r="H22" i="8" s="1"/>
  <c r="H23" i="8" a="1"/>
  <c r="H23" i="8" s="1"/>
  <c r="H19" i="8" a="1"/>
  <c r="H19" i="8" s="1"/>
  <c r="H17" i="8" a="1"/>
  <c r="H17" i="8" s="1"/>
  <c r="H10" i="8" a="1"/>
  <c r="H10" i="8" s="1"/>
  <c r="H27" i="8" a="1"/>
  <c r="H27" i="8" s="1"/>
  <c r="H15" i="8" a="1"/>
  <c r="H15" i="8" s="1"/>
  <c r="H11" i="8" a="1"/>
  <c r="H11" i="8" s="1"/>
  <c r="H18" i="8" a="1"/>
  <c r="H18" i="8" s="1"/>
  <c r="H28" i="8" a="1"/>
  <c r="H28" i="8" s="1"/>
  <c r="H16" i="8" a="1"/>
  <c r="H16" i="8" s="1"/>
  <c r="H12" i="8" a="1"/>
  <c r="H12" i="8" s="1"/>
  <c r="H14" i="8" a="1"/>
  <c r="H14" i="8" s="1"/>
  <c r="H24" i="8" a="1"/>
  <c r="H24" i="8" s="1"/>
  <c r="H20" i="8" a="1"/>
  <c r="H20" i="8" s="1"/>
  <c r="L30" i="8"/>
  <c r="P30" i="8"/>
  <c r="J22" i="8" a="1"/>
  <c r="J22" i="8" s="1"/>
  <c r="J26" i="8" a="1"/>
  <c r="J26" i="8" s="1"/>
  <c r="J27" i="8" a="1"/>
  <c r="J27" i="8" s="1"/>
  <c r="J23" i="8" a="1"/>
  <c r="J23" i="8" s="1"/>
  <c r="J19" i="8" a="1"/>
  <c r="J19" i="8" s="1"/>
  <c r="J24" i="8" a="1"/>
  <c r="J24" i="8" s="1"/>
  <c r="J20" i="8" a="1"/>
  <c r="J20" i="8" s="1"/>
  <c r="J12" i="8" a="1"/>
  <c r="J12" i="8" s="1"/>
  <c r="J14" i="8" a="1"/>
  <c r="J14" i="8" s="1"/>
  <c r="J10" i="8" a="1"/>
  <c r="J10" i="8" s="1"/>
  <c r="J28" i="8" a="1"/>
  <c r="J28" i="8" s="1"/>
  <c r="J16" i="8" a="1"/>
  <c r="J16" i="8" s="1"/>
  <c r="J18" i="8" a="1"/>
  <c r="J18" i="8" s="1"/>
  <c r="J17" i="8" a="1"/>
  <c r="J17" i="8" s="1"/>
  <c r="J13" i="8" a="1"/>
  <c r="J13" i="8" s="1"/>
  <c r="J29" i="8" a="1"/>
  <c r="J29" i="8" s="1"/>
  <c r="J25" i="8" a="1"/>
  <c r="J25" i="8" s="1"/>
  <c r="J21" i="8" a="1"/>
  <c r="J21" i="8" s="1"/>
  <c r="J15" i="8" a="1"/>
  <c r="J15" i="8" s="1"/>
  <c r="J11" i="8" a="1"/>
  <c r="J11" i="8" s="1"/>
  <c r="R8" i="8"/>
  <c r="D23" i="8" a="1"/>
  <c r="D23" i="8" s="1"/>
  <c r="D16" i="8" a="1"/>
  <c r="D16" i="8" s="1"/>
  <c r="D12" i="8" a="1"/>
  <c r="D12" i="8" s="1"/>
  <c r="D27" i="8" a="1"/>
  <c r="D27" i="8" s="1"/>
  <c r="D28" i="8" a="1"/>
  <c r="D28" i="8" s="1"/>
  <c r="D24" i="8" a="1"/>
  <c r="D24" i="8" s="1"/>
  <c r="D20" i="8" a="1"/>
  <c r="D20" i="8" s="1"/>
  <c r="D29" i="8" a="1"/>
  <c r="D29" i="8" s="1"/>
  <c r="D17" i="8" a="1"/>
  <c r="D17" i="8" s="1"/>
  <c r="D25" i="8" a="1"/>
  <c r="D25" i="8" s="1"/>
  <c r="D21" i="8" a="1"/>
  <c r="D21" i="8" s="1"/>
  <c r="D13" i="8" a="1"/>
  <c r="D13" i="8" s="1"/>
  <c r="D11" i="8" a="1"/>
  <c r="D11" i="8" s="1"/>
  <c r="D26" i="8" a="1"/>
  <c r="D26" i="8" s="1"/>
  <c r="D10" i="8" a="1"/>
  <c r="D10" i="8" s="1"/>
  <c r="D15" i="8" a="1"/>
  <c r="D15" i="8" s="1"/>
  <c r="D22" i="8" a="1"/>
  <c r="D22" i="8" s="1"/>
  <c r="D18" i="8" a="1"/>
  <c r="D18" i="8" s="1"/>
  <c r="D14" i="8" a="1"/>
  <c r="D14" i="8" s="1"/>
  <c r="D19" i="8" a="1"/>
  <c r="D19" i="8" s="1"/>
  <c r="F24" i="8" a="1"/>
  <c r="F24" i="8" s="1"/>
  <c r="F28" i="8" a="1"/>
  <c r="F28" i="8" s="1"/>
  <c r="F16" i="8" a="1"/>
  <c r="F16" i="8" s="1"/>
  <c r="F13" i="8" a="1"/>
  <c r="F13" i="8" s="1"/>
  <c r="F29" i="8" a="1"/>
  <c r="F29" i="8" s="1"/>
  <c r="F25" i="8" a="1"/>
  <c r="F25" i="8" s="1"/>
  <c r="F21" i="8" a="1"/>
  <c r="F21" i="8" s="1"/>
  <c r="F18" i="8" a="1"/>
  <c r="F18" i="8" s="1"/>
  <c r="F10" i="8" a="1"/>
  <c r="F10" i="8" s="1"/>
  <c r="F26" i="8" a="1"/>
  <c r="F26" i="8" s="1"/>
  <c r="F22" i="8" a="1"/>
  <c r="F22" i="8" s="1"/>
  <c r="F14" i="8" a="1"/>
  <c r="F14" i="8" s="1"/>
  <c r="F27" i="8" a="1"/>
  <c r="F27" i="8" s="1"/>
  <c r="F11" i="8" a="1"/>
  <c r="F11" i="8" s="1"/>
  <c r="F20" i="8" a="1"/>
  <c r="F20" i="8" s="1"/>
  <c r="F17" i="8" a="1"/>
  <c r="F17" i="8" s="1"/>
  <c r="F23" i="8" a="1"/>
  <c r="F23" i="8" s="1"/>
  <c r="F19" i="8" a="1"/>
  <c r="F19" i="8" s="1"/>
  <c r="F15" i="8" a="1"/>
  <c r="F15" i="8" s="1"/>
  <c r="F12" i="8" a="1"/>
  <c r="F12" i="8" s="1"/>
  <c r="N24" i="8" a="1"/>
  <c r="N24" i="8" s="1"/>
  <c r="N16" i="8" a="1"/>
  <c r="N16" i="8" s="1"/>
  <c r="N28" i="8" a="1"/>
  <c r="N28" i="8" s="1"/>
  <c r="N12" i="8" a="1"/>
  <c r="N12" i="8" s="1"/>
  <c r="N17" i="8" a="1"/>
  <c r="N17" i="8" s="1"/>
  <c r="N25" i="8" a="1"/>
  <c r="N25" i="8" s="1"/>
  <c r="N21" i="8" a="1"/>
  <c r="N21" i="8" s="1"/>
  <c r="N29" i="8" a="1"/>
  <c r="N29" i="8" s="1"/>
  <c r="N26" i="8" a="1"/>
  <c r="N26" i="8" s="1"/>
  <c r="N14" i="8" a="1"/>
  <c r="N14" i="8" s="1"/>
  <c r="N10" i="8" a="1"/>
  <c r="N10" i="8" s="1"/>
  <c r="N13" i="8" a="1"/>
  <c r="N13" i="8" s="1"/>
  <c r="N22" i="8" a="1"/>
  <c r="N22" i="8" s="1"/>
  <c r="N18" i="8" a="1"/>
  <c r="N18" i="8" s="1"/>
  <c r="N23" i="8" a="1"/>
  <c r="N23" i="8" s="1"/>
  <c r="N19" i="8" a="1"/>
  <c r="N19" i="8" s="1"/>
  <c r="N27" i="8" a="1"/>
  <c r="N27" i="8" s="1"/>
  <c r="N15" i="8" a="1"/>
  <c r="N15" i="8" s="1"/>
  <c r="N11" i="8" a="1"/>
  <c r="N11" i="8" s="1"/>
  <c r="N20" i="8" a="1"/>
  <c r="N20" i="8" s="1"/>
  <c r="F30" i="8" l="1"/>
  <c r="N30" i="8"/>
  <c r="J30" i="8"/>
  <c r="D30" i="8"/>
  <c r="H30" i="8"/>
  <c r="R30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" authorId="0" shapeId="0" xr:uid="{00000000-0006-0000-0000-000001000000}">
      <text>
        <r>
          <rPr>
            <sz val="11"/>
            <color theme="1"/>
            <rFont val="Calibri"/>
            <family val="2"/>
            <charset val="204"/>
            <scheme val="minor"/>
          </rPr>
          <t>======
ID#AAAAkJD23L8
Автор    (2022-11-18 07:35:45)
выбрать способ отгрузки</t>
        </r>
      </text>
    </comment>
    <comment ref="J1" authorId="0" shapeId="0" xr:uid="{00000000-0006-0000-0000-000002000000}">
      <text>
        <r>
          <rPr>
            <sz val="11"/>
            <color theme="1"/>
            <rFont val="Calibri"/>
            <family val="2"/>
            <charset val="204"/>
            <scheme val="minor"/>
          </rPr>
          <t>======
ID#AAAAkJD23MI
Автор    (2022-11-18 07:35:45)
Выбрать склад отгрузки</t>
        </r>
      </text>
    </comment>
    <comment ref="N1" authorId="0" shapeId="0" xr:uid="{00000000-0006-0000-0000-000003000000}">
      <text>
        <r>
          <rPr>
            <sz val="11"/>
            <color theme="1"/>
            <rFont val="Calibri"/>
            <family val="2"/>
            <charset val="204"/>
            <scheme val="minor"/>
          </rPr>
          <t>======
ID#AAAAkJD23ME
Автор    (2022-11-18 07:35:45)
выбрать способ отгрузки</t>
        </r>
      </text>
    </comment>
    <comment ref="M7" authorId="0" shapeId="0" xr:uid="{00000000-0006-0000-0000-000004000000}">
      <text>
        <r>
          <rPr>
            <sz val="11"/>
            <color theme="1"/>
            <rFont val="Calibri"/>
            <family val="2"/>
            <charset val="204"/>
            <scheme val="minor"/>
          </rPr>
          <t>======
ID#AAAAkJD23MA
Автор    (2022-11-18 07:35:45)
выбрать покрытие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3" authorId="0" shapeId="0" xr:uid="{00000000-0006-0000-0100-000001000000}">
      <text>
        <r>
          <rPr>
            <sz val="11"/>
            <color theme="1"/>
            <rFont val="Calibri"/>
            <family val="2"/>
            <charset val="204"/>
            <scheme val="minor"/>
          </rPr>
          <t>======
ID#AAAAkJD23MA
Автор    (2022-11-18 07:35:45)
выбрать покрытие</t>
        </r>
      </text>
    </comment>
  </commentList>
</comments>
</file>

<file path=xl/sharedStrings.xml><?xml version="1.0" encoding="utf-8"?>
<sst xmlns="http://schemas.openxmlformats.org/spreadsheetml/2006/main" count="295" uniqueCount="175">
  <si>
    <t>№ Заказа</t>
  </si>
  <si>
    <t>Принят:</t>
  </si>
  <si>
    <t>Дата отгрузки</t>
  </si>
  <si>
    <t>Принял</t>
  </si>
  <si>
    <t>тел.</t>
  </si>
  <si>
    <t>Присадка D35mm.</t>
  </si>
  <si>
    <t>пог. п.м.</t>
  </si>
  <si>
    <t>№</t>
  </si>
  <si>
    <t>Вид</t>
  </si>
  <si>
    <t>Высота</t>
  </si>
  <si>
    <t>Ширина</t>
  </si>
  <si>
    <t>Кол-во</t>
  </si>
  <si>
    <t>МДФ</t>
  </si>
  <si>
    <t>Фрезеровка</t>
  </si>
  <si>
    <t>Обкатка</t>
  </si>
  <si>
    <t>Место</t>
  </si>
  <si>
    <t>Площадь</t>
  </si>
  <si>
    <t>Примечание</t>
  </si>
  <si>
    <t>ЭМАЛЬ</t>
  </si>
  <si>
    <t>Цена м²</t>
  </si>
  <si>
    <t>Сумма</t>
  </si>
  <si>
    <t>19/1L</t>
  </si>
  <si>
    <t>R2'</t>
  </si>
  <si>
    <t>HOMAG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</si>
  <si>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</si>
  <si>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</si>
  <si>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</si>
  <si>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</si>
  <si>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</si>
  <si>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</si>
  <si>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</si>
  <si>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</si>
  <si>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</si>
  <si>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</si>
  <si>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</si>
  <si>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</si>
  <si>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</si>
  <si>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</si>
  <si>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</si>
  <si>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</si>
  <si>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</si>
  <si>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</si>
  <si>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</si>
  <si>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ИТОГО:</t>
  </si>
  <si>
    <t>Доплата</t>
  </si>
  <si>
    <t>Г- глухой, В - витрина, Вч- витрина с четвертью, Впш - витрина с четвертью и пазом под гибкий уплатнитель белый для остекления ветрин Е-4.</t>
  </si>
  <si>
    <r>
      <rPr>
        <sz val="12"/>
        <color theme="1"/>
        <rFont val="Times New Roman"/>
        <family val="1"/>
        <charset val="204"/>
      </rPr>
      <t>Р* - решетка ("*" - количество окошек), R - радиусный фасад, в графе ширина указывается хорда фасада</t>
    </r>
  </si>
  <si>
    <r>
      <rPr>
        <sz val="12"/>
        <color theme="1"/>
        <rFont val="Times New Roman"/>
        <family val="1"/>
        <charset val="204"/>
      </rPr>
      <t>ВНИМАНИЕ: Текстура и направление "Рельефных панелей (3D)" и "Фасадов" фрезеруется по умолчанию по графе "ВЫСОТА" если не указано иное</t>
    </r>
  </si>
  <si>
    <r>
      <rPr>
        <sz val="12"/>
        <color theme="1"/>
        <rFont val="Times New Roman"/>
        <family val="1"/>
        <charset val="204"/>
      </rPr>
      <t>ВНИМАНИЕ: Присадка по умолчанию делается по графе "ВЫСОТА" если не указано иное</t>
    </r>
  </si>
  <si>
    <r>
      <rPr>
        <sz val="12"/>
        <color rgb="FF000000"/>
        <rFont val="Times New Roman"/>
        <family val="1"/>
        <charset val="204"/>
      </rPr>
      <t>ВНИМАНИЕ: Расчет ДОЗАКАЗА крашенных изделий ВСЕГДА производится от объема не менее 1 кв.м. Это связано с минимальными объемами колеруемой краски  доступными для покупки у поставщика.</t>
    </r>
  </si>
  <si>
    <t>С чертежами и размерами согласен_______________________</t>
  </si>
  <si>
    <t>Уважаемые Заказчики! Обращаем Ваше внимание на нормативы качества мебельных фасадов:</t>
  </si>
  <si>
    <t>1.</t>
  </si>
  <si>
    <t>Соответствие с каталогами цветов RAL, Color Sistem (CS), Natural Color Sistem (NCS): 85-100% (в зависимости от преломления света, различного материала, передачи и восприятия цвета, нанесения спецэффекта и т.п.)</t>
  </si>
  <si>
    <t>2.</t>
  </si>
  <si>
    <t>Соответствие с каталогами цветов  90-100% (в зависимости от количества материала одной партии).</t>
  </si>
  <si>
    <t>3.</t>
  </si>
  <si>
    <t>В случае дозаказа оттенок может меняться. Пылинки, проколы, точки: не более 3х под лаком на 0,3 м², допускается на торцах.</t>
  </si>
  <si>
    <t>4.</t>
  </si>
  <si>
    <t>Все изделия размещенные в компании "PRIMIER FASAD", имеющие индивидуально-определенные свойства, могут быть использованы исключительно приобретающим их потребителем, тем самым не предполагают отказа.</t>
  </si>
  <si>
    <t>Сроки производства</t>
  </si>
  <si>
    <t>Доставка по Москве и обл.грузовым коммерческим транспортом от 2 500р.</t>
  </si>
  <si>
    <t>Сроки эмаль</t>
  </si>
  <si>
    <t xml:space="preserve">Срок изготовления гладких матовых фасадов 10-12 рабочих дней; </t>
  </si>
  <si>
    <t xml:space="preserve">Срок изготовления гладких глянцевых фасадов 12-15 рабочих дней; </t>
  </si>
  <si>
    <t xml:space="preserve">Срок изготовления гладких фасадов спецэффект, в том числе RAL, а так же фасадов со стандартной фрезеровкой 15-21 рабочих дней; </t>
  </si>
  <si>
    <t xml:space="preserve">Изготовления деталей крашенных с двух сторон , с нанесением патины, с интегрированной ручкой +5 рабочих дней; </t>
  </si>
  <si>
    <t xml:space="preserve">Изготовления деталей с присадкой под эксцентрики, конфирматы, минификсы, шканты ит.д. +5 рабочих дней; </t>
  </si>
  <si>
    <t xml:space="preserve">Исчисление даты готовности производится со дня подтверждения заказа или внесения последних изменений, дополнений, а также вопросов от исполнителя. </t>
  </si>
  <si>
    <t>Полнота предоставления информации является залогом своевременного запуска в работу и безпрепятственного прохождения всех этапов производства.</t>
  </si>
  <si>
    <t>Информация по присадке в Базисе и присадке на деталях, файлы для присадки принмаются только в формате b3d.</t>
  </si>
  <si>
    <t xml:space="preserve">Детали по чертежам принимаются только с указанием стороны покрытия эмалью </t>
  </si>
  <si>
    <t>При возникновении рекламации, изделия должны быть возвращены на склад в упаковке без дополнительных повреждений любого характера, кроме заявленных.</t>
  </si>
  <si>
    <t>Поврежденные изделия имеющие следы установки (установка петель, отверстия под ручки и т.д.) принимаются как переделка за счет Заказчика.</t>
  </si>
  <si>
    <t>Сумма кв. м</t>
  </si>
  <si>
    <t>цена</t>
  </si>
  <si>
    <t xml:space="preserve">Высота </t>
  </si>
  <si>
    <t xml:space="preserve">  № Заказа</t>
  </si>
  <si>
    <t>Работы по категориям</t>
  </si>
  <si>
    <t>площадь</t>
  </si>
  <si>
    <t>Нет</t>
  </si>
  <si>
    <t xml:space="preserve">                    штук</t>
  </si>
  <si>
    <t>Исполнитель</t>
  </si>
  <si>
    <t>итого м2</t>
  </si>
  <si>
    <t>Вид работ</t>
  </si>
  <si>
    <t>Шлифовка 0</t>
  </si>
  <si>
    <t xml:space="preserve">Шлифовка 0 + шпаклевка </t>
  </si>
  <si>
    <t>Шлифовка 1(после 1-го грунта)</t>
  </si>
  <si>
    <t>Шлифовка 2(под покраску)</t>
  </si>
  <si>
    <t>Нанесения 1-го грунта</t>
  </si>
  <si>
    <t>Нанесения 2-го грунта</t>
  </si>
  <si>
    <t>Нанесения проявки</t>
  </si>
  <si>
    <t>Нанесения эмали</t>
  </si>
  <si>
    <t xml:space="preserve">Нанесения Лака </t>
  </si>
  <si>
    <t>Шлифовка под лак</t>
  </si>
  <si>
    <t>Нанесения Лака 2-Й слой</t>
  </si>
  <si>
    <t>Полировка</t>
  </si>
  <si>
    <t xml:space="preserve">Нанесения Патины </t>
  </si>
  <si>
    <t>Снятия патины</t>
  </si>
  <si>
    <t xml:space="preserve">Нанесения матового Лака </t>
  </si>
  <si>
    <t>Обклека деталий</t>
  </si>
  <si>
    <t>расклейка детали</t>
  </si>
  <si>
    <t>Чиска тылов Контроль</t>
  </si>
  <si>
    <t xml:space="preserve">Упаковка нергофлекс </t>
  </si>
  <si>
    <t>Упаковка картон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</si>
  <si>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</si>
  <si>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1"/>
        <rFont val="Calibri"/>
        <family val="2"/>
        <charset val="204"/>
      </rPr>
      <t>расценки,технология нанесения эмали</t>
    </r>
    <r>
      <rPr>
        <sz val="11"/>
        <color rgb="FF0000FF"/>
        <rFont val="Calibri"/>
        <family val="2"/>
        <charset val="204"/>
      </rPr>
      <t xml:space="preserve">  </t>
    </r>
    <r>
      <rPr>
        <b/>
        <sz val="18"/>
        <color rgb="FF0000FF"/>
        <rFont val="Calibri"/>
        <family val="2"/>
        <charset val="204"/>
      </rPr>
      <t>PDF</t>
    </r>
    <r>
      <rPr>
        <sz val="11"/>
        <color rgb="FF0000FF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для печати  </t>
    </r>
  </si>
  <si>
    <t>КАТЕГОРИЯ 1-прямые фасады:R-2,3 и.т.д.+ с любой фаской</t>
  </si>
  <si>
    <t>КАТЕГОРИЯ 2-ФАСАДЫ ЧПУ ПРОСТЫЕ: Интегрированная ручка,ЧПУ по типу Алсу</t>
  </si>
  <si>
    <t>КАТЕГОРИЯ 3- ФАСАДЫ ЧПУ СЛОЖНЫЕ</t>
  </si>
  <si>
    <t>КАТЕГОРИЯ 4-ФАСАДЫ ЧПУ АЖУРНЫЕ</t>
  </si>
  <si>
    <t>Обратная сторона ВИТРИНЫ покраска  в грунт   где выборка четверти   КАТЕГОРИЯ 1</t>
  </si>
  <si>
    <t>Обратная сторона ВИТРИНЫ покраска  в грунт   где выборка четверти   КАТЕГОРИЯ 3;4</t>
  </si>
  <si>
    <t>Категория по работам</t>
  </si>
  <si>
    <t>1 кат.матовая</t>
  </si>
  <si>
    <t>1 кат. с прокрасом по внутренней части на 50 мм по периметру</t>
  </si>
  <si>
    <t>1 кат.матовая-2-х сторонняя</t>
  </si>
  <si>
    <t>1 кат.Глянец</t>
  </si>
  <si>
    <t>1 кат. Промежуточной шлифовки Глянец</t>
  </si>
  <si>
    <t>1 кат. Промежуточной шлифовки Глянец+тыл матовый</t>
  </si>
  <si>
    <t>1 кат. Промежуточной шлифовки Глянец с -2 х сторон</t>
  </si>
  <si>
    <t>2 кат.матовая</t>
  </si>
  <si>
    <t>2 кат. Двух сторон матовая</t>
  </si>
  <si>
    <t>2 кат.Глянец</t>
  </si>
  <si>
    <t>2 кат. Промежуточной шлифовки Глянец</t>
  </si>
  <si>
    <r>
      <rPr>
        <i/>
        <sz val="10"/>
        <color theme="1"/>
        <rFont val="Arial"/>
        <family val="2"/>
        <charset val="204"/>
      </rPr>
      <t>2 кат.</t>
    </r>
    <r>
      <rPr>
        <i/>
        <sz val="10"/>
        <color rgb="FFFF0000"/>
        <rFont val="Arial"/>
        <family val="2"/>
        <charset val="204"/>
      </rPr>
      <t>патина</t>
    </r>
    <r>
      <rPr>
        <i/>
        <sz val="10"/>
        <color theme="1"/>
        <rFont val="Arial"/>
        <family val="2"/>
        <charset val="204"/>
      </rPr>
      <t xml:space="preserve"> матовая</t>
    </r>
  </si>
  <si>
    <t>3 кат. матовая</t>
  </si>
  <si>
    <t>3 кат. Двух сторон  матовая</t>
  </si>
  <si>
    <t xml:space="preserve">3 кат. Матовая Витрины </t>
  </si>
  <si>
    <t>3 кат.Глянец витрины</t>
  </si>
  <si>
    <t>3 кат.Глянец</t>
  </si>
  <si>
    <t>3 кат.с промежуточной шлифовкойГлянец</t>
  </si>
  <si>
    <t>4 кат. матовая</t>
  </si>
  <si>
    <t>4 кат. +шпакловка + лак матовая</t>
  </si>
  <si>
    <t>4 кат. Двух сторон матовая</t>
  </si>
  <si>
    <t>4 кат.Глянец</t>
  </si>
  <si>
    <t>4 кат.патина матовая</t>
  </si>
  <si>
    <t>3 д панели.Глянец</t>
  </si>
  <si>
    <t>Обычные ВИТРИНЫ + обратная сторона</t>
  </si>
  <si>
    <t>Сложные  ВИТРИНЫ + обратная сторона</t>
  </si>
  <si>
    <t>прямые шпон под лак  1- сторонняя</t>
  </si>
  <si>
    <t>прямые шпон под лак 2-х сторонняя</t>
  </si>
  <si>
    <t>Реечные шпон под лак 2-х сторонняя</t>
  </si>
  <si>
    <t>прямые шпон тонировка</t>
  </si>
  <si>
    <t>прямые шпон тонировка 2-х сторонн</t>
  </si>
  <si>
    <t>Глянец шпон  закрытые поры</t>
  </si>
  <si>
    <t>Глянец шпон  закрытые поры 2-ст мат.</t>
  </si>
  <si>
    <t>прямые шпон патина под лак</t>
  </si>
  <si>
    <t>прямые шпон патина с -2х сторон под лак</t>
  </si>
  <si>
    <t>прямые шпон марилка  патина с -2х сторон под лак</t>
  </si>
  <si>
    <t>Итого работа</t>
  </si>
  <si>
    <t>Конвертация файлов присадок  в 3d базис</t>
  </si>
  <si>
    <t>Колькулятор | по кругу добовляем ширину | Длина карниз не ставим ширину|</t>
  </si>
  <si>
    <t xml:space="preserve">Ширина </t>
  </si>
  <si>
    <t xml:space="preserve">Кол-во </t>
  </si>
  <si>
    <t>|стекло|карниз|</t>
  </si>
  <si>
    <t>5_39</t>
  </si>
  <si>
    <t>ты кто</t>
  </si>
  <si>
    <t>Фальш/пл.</t>
  </si>
  <si>
    <t>Чертёж</t>
  </si>
  <si>
    <t xml:space="preserve">Для заметок </t>
  </si>
  <si>
    <t>Дополнительно:</t>
  </si>
  <si>
    <t xml:space="preserve">Эмаль  1 цвета менше м2 +2000р. </t>
  </si>
  <si>
    <t>Погонные метры</t>
  </si>
  <si>
    <t>Стекло вместе с установкой</t>
  </si>
  <si>
    <t>Упаковка картон/рем.комлект эмали</t>
  </si>
  <si>
    <t>Итого деталей в заказе:</t>
  </si>
  <si>
    <t>штук</t>
  </si>
  <si>
    <t>Итого м² в заказе:</t>
  </si>
  <si>
    <t>Итого:</t>
  </si>
  <si>
    <t>Предоплата:</t>
  </si>
  <si>
    <t>сумма</t>
  </si>
  <si>
    <t xml:space="preserve">итого сделка ЗП.₽  </t>
  </si>
  <si>
    <r>
      <t xml:space="preserve">сложность </t>
    </r>
    <r>
      <rPr>
        <b/>
        <sz val="9"/>
        <color theme="1"/>
        <rFont val="Times New Roman"/>
        <family val="1"/>
        <charset val="204"/>
      </rPr>
      <t>работ сделаны исполнителем</t>
    </r>
  </si>
  <si>
    <t>Список работ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</si>
</sst>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"/>
    <numFmt numFmtId="165" formatCode="_-* #,##0.00\ &quot;₽&quot;_-;\-* #,##0.00\ &quot;₽&quot;_-;_-* &quot;-&quot;??\ &quot;₽&quot;_-;_-@"/>
    <numFmt numFmtId="166" formatCode="#,##0\ &quot;₽&quot;"/>
    <numFmt numFmtId="167" formatCode="0.0000"/>
  </numFmts>
  <fonts count="4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0"/>
      <name val="Times New Roman"/>
      <family val="1"/>
      <charset val="204"/>
    </font>
    <font>
      <i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4"/>
      <color theme="1"/>
      <name val="Arimo"/>
    </font>
    <font>
      <sz val="14"/>
      <color rgb="FF969696"/>
      <name val="Arimo"/>
    </font>
    <font>
      <b/>
      <i/>
      <sz val="10"/>
      <color theme="1"/>
      <name val="Arimo"/>
    </font>
    <font>
      <b/>
      <i/>
      <sz val="12"/>
      <color theme="1"/>
      <name val="Times New Roman"/>
      <family val="1"/>
      <charset val="204"/>
    </font>
    <font>
      <b/>
      <sz val="14"/>
      <color theme="1"/>
      <name val="Arimo"/>
    </font>
    <font>
      <b/>
      <sz val="11"/>
      <color theme="1"/>
      <name val="Calibri"/>
      <family val="2"/>
      <charset val="204"/>
    </font>
    <font>
      <i/>
      <sz val="10"/>
      <color theme="1"/>
      <name val="Arial Rounded"/>
    </font>
    <font>
      <u/>
      <sz val="11"/>
      <color rgb="FF0000FF"/>
      <name val="Calibri"/>
      <family val="2"/>
      <charset val="204"/>
    </font>
    <font>
      <i/>
      <sz val="10"/>
      <color theme="1"/>
      <name val="Arial"/>
      <family val="2"/>
      <charset val="204"/>
    </font>
    <font>
      <sz val="11"/>
      <color rgb="FF0000FF"/>
      <name val="Calibri"/>
      <family val="2"/>
      <charset val="204"/>
    </font>
    <font>
      <b/>
      <sz val="18"/>
      <color rgb="FF0000FF"/>
      <name val="Calibri"/>
      <family val="2"/>
      <charset val="204"/>
    </font>
    <font>
      <i/>
      <sz val="10"/>
      <color rgb="FFFF000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b/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6"/>
      <color rgb="FF17365D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66CC"/>
        <bgColor rgb="FFFF66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rgb="FFE2EFD9"/>
      </patternFill>
    </fill>
    <fill>
      <patternFill patternType="solid">
        <fgColor theme="0" tint="-0.14999847407452621"/>
        <bgColor rgb="FFF4EDC4"/>
      </patternFill>
    </fill>
    <fill>
      <patternFill patternType="solid">
        <fgColor theme="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FFFFFF"/>
      </patternFill>
    </fill>
  </fills>
  <borders count="8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2" fillId="0" borderId="6"/>
    <xf numFmtId="0" fontId="33" fillId="0" borderId="6"/>
    <xf numFmtId="0" fontId="34" fillId="0" borderId="6"/>
    <xf numFmtId="0" fontId="1" fillId="0" borderId="6"/>
  </cellStyleXfs>
  <cellXfs count="34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14" fillId="0" borderId="0" xfId="0" applyFont="1"/>
    <xf numFmtId="0" fontId="10" fillId="0" borderId="2" xfId="0" applyFont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" fontId="12" fillId="2" borderId="17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25" fillId="0" borderId="2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 wrapText="1"/>
    </xf>
    <xf numFmtId="0" fontId="28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6" fillId="0" borderId="2" xfId="0" applyFont="1" applyBorder="1"/>
    <xf numFmtId="166" fontId="16" fillId="0" borderId="2" xfId="0" applyNumberFormat="1" applyFont="1" applyBorder="1" applyAlignment="1">
      <alignment horizontal="center" vertical="center"/>
    </xf>
    <xf numFmtId="166" fontId="16" fillId="4" borderId="2" xfId="0" applyNumberFormat="1" applyFont="1" applyFill="1" applyBorder="1" applyAlignment="1">
      <alignment horizontal="center" vertical="center"/>
    </xf>
    <xf numFmtId="166" fontId="16" fillId="2" borderId="2" xfId="0" applyNumberFormat="1" applyFont="1" applyFill="1" applyBorder="1" applyAlignment="1">
      <alignment horizontal="center" vertical="center"/>
    </xf>
    <xf numFmtId="0" fontId="26" fillId="4" borderId="2" xfId="0" applyFont="1" applyFill="1" applyBorder="1"/>
    <xf numFmtId="166" fontId="13" fillId="0" borderId="0" xfId="0" applyNumberFormat="1" applyFont="1"/>
    <xf numFmtId="0" fontId="14" fillId="2" borderId="1" xfId="0" applyFont="1" applyFill="1" applyBorder="1"/>
    <xf numFmtId="0" fontId="13" fillId="2" borderId="1" xfId="0" applyFont="1" applyFill="1" applyBorder="1"/>
    <xf numFmtId="0" fontId="26" fillId="2" borderId="2" xfId="0" applyFont="1" applyFill="1" applyBorder="1"/>
    <xf numFmtId="166" fontId="25" fillId="0" borderId="0" xfId="0" applyNumberFormat="1" applyFont="1"/>
    <xf numFmtId="0" fontId="3" fillId="0" borderId="2" xfId="0" applyFont="1" applyBorder="1" applyAlignment="1">
      <alignment vertical="center"/>
    </xf>
    <xf numFmtId="0" fontId="0" fillId="0" borderId="0" xfId="0"/>
    <xf numFmtId="0" fontId="3" fillId="0" borderId="6" xfId="4" applyFont="1"/>
    <xf numFmtId="0" fontId="3" fillId="0" borderId="6" xfId="4" applyFont="1" applyAlignment="1">
      <alignment vertical="top" wrapText="1"/>
    </xf>
    <xf numFmtId="0" fontId="4" fillId="0" borderId="6" xfId="4" applyFont="1" applyAlignment="1">
      <alignment vertical="center"/>
    </xf>
    <xf numFmtId="0" fontId="3" fillId="0" borderId="6" xfId="4" applyFont="1" applyAlignment="1">
      <alignment horizontal="center" vertical="center"/>
    </xf>
    <xf numFmtId="0" fontId="5" fillId="0" borderId="6" xfId="4" applyFont="1" applyAlignment="1">
      <alignment horizontal="center" vertical="center"/>
    </xf>
    <xf numFmtId="0" fontId="15" fillId="0" borderId="6" xfId="4" applyFont="1" applyAlignment="1">
      <alignment vertical="center" wrapText="1"/>
    </xf>
    <xf numFmtId="0" fontId="3" fillId="2" borderId="6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center"/>
    </xf>
    <xf numFmtId="0" fontId="3" fillId="2" borderId="6" xfId="4" applyFont="1" applyFill="1" applyBorder="1"/>
    <xf numFmtId="0" fontId="6" fillId="0" borderId="6" xfId="4" applyFont="1"/>
    <xf numFmtId="0" fontId="1" fillId="0" borderId="6" xfId="4" applyFont="1" applyAlignment="1"/>
    <xf numFmtId="0" fontId="2" fillId="0" borderId="6" xfId="4" applyFont="1" applyAlignment="1">
      <alignment horizontal="left" vertical="center"/>
    </xf>
    <xf numFmtId="0" fontId="5" fillId="0" borderId="6" xfId="4" applyFont="1" applyAlignment="1">
      <alignment horizontal="center" vertical="center" wrapText="1"/>
    </xf>
    <xf numFmtId="0" fontId="4" fillId="0" borderId="6" xfId="4" applyFont="1" applyAlignment="1">
      <alignment horizontal="center" vertical="center" wrapText="1"/>
    </xf>
    <xf numFmtId="0" fontId="11" fillId="0" borderId="6" xfId="4" applyFont="1" applyAlignment="1">
      <alignment horizontal="center" vertical="center" wrapText="1"/>
    </xf>
    <xf numFmtId="0" fontId="6" fillId="0" borderId="6" xfId="4" applyFont="1" applyAlignment="1">
      <alignment vertical="center"/>
    </xf>
    <xf numFmtId="0" fontId="1" fillId="0" borderId="6" xfId="4" applyFont="1" applyAlignment="1">
      <alignment vertical="center"/>
    </xf>
    <xf numFmtId="0" fontId="37" fillId="0" borderId="6" xfId="4" applyFont="1" applyAlignment="1">
      <alignment horizontal="center" vertical="center"/>
    </xf>
    <xf numFmtId="0" fontId="7" fillId="0" borderId="6" xfId="4" applyFont="1" applyAlignment="1">
      <alignment horizontal="right" vertical="center"/>
    </xf>
    <xf numFmtId="0" fontId="2" fillId="0" borderId="6" xfId="4" applyFont="1" applyBorder="1" applyAlignment="1">
      <alignment horizontal="center" vertical="center"/>
    </xf>
    <xf numFmtId="0" fontId="3" fillId="0" borderId="6" xfId="4" applyFont="1" applyAlignment="1">
      <alignment horizontal="right" vertical="center"/>
    </xf>
    <xf numFmtId="0" fontId="4" fillId="0" borderId="6" xfId="4" applyFont="1" applyAlignment="1">
      <alignment horizontal="center" vertical="center"/>
    </xf>
    <xf numFmtId="0" fontId="6" fillId="0" borderId="6" xfId="4" applyFont="1" applyAlignment="1">
      <alignment horizontal="center" vertical="center"/>
    </xf>
    <xf numFmtId="0" fontId="3" fillId="0" borderId="6" xfId="4" applyFont="1" applyAlignment="1">
      <alignment vertical="center"/>
    </xf>
    <xf numFmtId="0" fontId="4" fillId="0" borderId="6" xfId="4" applyFont="1" applyAlignment="1">
      <alignment vertical="center" wrapText="1"/>
    </xf>
    <xf numFmtId="0" fontId="7" fillId="0" borderId="6" xfId="4" applyFont="1" applyAlignment="1">
      <alignment vertical="center"/>
    </xf>
    <xf numFmtId="0" fontId="7" fillId="3" borderId="2" xfId="4" applyFont="1" applyFill="1" applyBorder="1" applyAlignment="1">
      <alignment vertical="center"/>
    </xf>
    <xf numFmtId="0" fontId="7" fillId="3" borderId="2" xfId="4" applyFont="1" applyFill="1" applyBorder="1" applyAlignment="1">
      <alignment horizontal="center" vertical="center"/>
    </xf>
    <xf numFmtId="0" fontId="7" fillId="3" borderId="2" xfId="4" applyFont="1" applyFill="1" applyBorder="1" applyAlignment="1">
      <alignment vertical="center" wrapText="1"/>
    </xf>
    <xf numFmtId="0" fontId="7" fillId="3" borderId="3" xfId="4" applyFont="1" applyFill="1" applyBorder="1" applyAlignment="1">
      <alignment vertical="center"/>
    </xf>
    <xf numFmtId="0" fontId="6" fillId="0" borderId="6" xfId="4" applyFont="1" applyBorder="1" applyAlignment="1">
      <alignment vertical="center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/>
    </xf>
    <xf numFmtId="0" fontId="3" fillId="8" borderId="40" xfId="4" applyFont="1" applyFill="1" applyBorder="1" applyAlignment="1">
      <alignment horizontal="center" vertical="center"/>
    </xf>
    <xf numFmtId="0" fontId="3" fillId="8" borderId="15" xfId="4" applyFont="1" applyFill="1" applyBorder="1" applyAlignment="1">
      <alignment horizontal="center" vertical="center"/>
    </xf>
    <xf numFmtId="0" fontId="3" fillId="8" borderId="5" xfId="4" applyFont="1" applyFill="1" applyBorder="1" applyAlignment="1">
      <alignment horizontal="center" vertical="center"/>
    </xf>
    <xf numFmtId="0" fontId="3" fillId="9" borderId="5" xfId="4" applyFont="1" applyFill="1" applyBorder="1" applyAlignment="1">
      <alignment horizontal="center" vertical="center"/>
    </xf>
    <xf numFmtId="0" fontId="3" fillId="10" borderId="31" xfId="4" applyFont="1" applyFill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7" fillId="11" borderId="2" xfId="4" applyFont="1" applyFill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2" fontId="7" fillId="0" borderId="2" xfId="4" applyNumberFormat="1" applyFont="1" applyBorder="1" applyAlignment="1">
      <alignment horizontal="center" vertical="center"/>
    </xf>
    <xf numFmtId="0" fontId="22" fillId="0" borderId="2" xfId="4" applyFont="1" applyBorder="1" applyAlignment="1">
      <alignment horizontal="center" vertical="center" wrapText="1"/>
    </xf>
    <xf numFmtId="0" fontId="7" fillId="6" borderId="2" xfId="4" applyFont="1" applyFill="1" applyBorder="1" applyAlignment="1">
      <alignment vertical="center" wrapText="1"/>
    </xf>
    <xf numFmtId="164" fontId="7" fillId="0" borderId="3" xfId="4" applyNumberFormat="1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3" fillId="2" borderId="41" xfId="4" applyFont="1" applyFill="1" applyBorder="1" applyAlignment="1">
      <alignment horizontal="center" vertical="center"/>
    </xf>
    <xf numFmtId="1" fontId="3" fillId="0" borderId="8" xfId="4" applyNumberFormat="1" applyFont="1" applyBorder="1" applyAlignment="1">
      <alignment horizontal="center" vertical="center" wrapText="1"/>
    </xf>
    <xf numFmtId="1" fontId="3" fillId="0" borderId="7" xfId="4" applyNumberFormat="1" applyFont="1" applyBorder="1" applyAlignment="1">
      <alignment horizontal="center" vertical="center" wrapText="1"/>
    </xf>
    <xf numFmtId="1" fontId="3" fillId="0" borderId="13" xfId="4" applyNumberFormat="1" applyFont="1" applyBorder="1" applyAlignment="1">
      <alignment horizontal="center" vertical="center" wrapText="1"/>
    </xf>
    <xf numFmtId="4" fontId="3" fillId="2" borderId="4" xfId="4" applyNumberFormat="1" applyFont="1" applyFill="1" applyBorder="1" applyAlignment="1">
      <alignment horizontal="center"/>
    </xf>
    <xf numFmtId="0" fontId="3" fillId="0" borderId="4" xfId="4" applyFont="1" applyBorder="1" applyAlignment="1">
      <alignment horizontal="center" vertical="center"/>
    </xf>
    <xf numFmtId="164" fontId="7" fillId="0" borderId="33" xfId="4" applyNumberFormat="1" applyFont="1" applyBorder="1" applyAlignment="1">
      <alignment horizontal="center" vertical="center"/>
    </xf>
    <xf numFmtId="0" fontId="7" fillId="11" borderId="2" xfId="4" applyFont="1" applyFill="1" applyBorder="1" applyAlignment="1">
      <alignment vertical="center" wrapText="1"/>
    </xf>
    <xf numFmtId="4" fontId="3" fillId="2" borderId="2" xfId="4" applyNumberFormat="1" applyFont="1" applyFill="1" applyBorder="1" applyAlignment="1">
      <alignment horizontal="center"/>
    </xf>
    <xf numFmtId="0" fontId="7" fillId="0" borderId="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 wrapText="1"/>
    </xf>
    <xf numFmtId="0" fontId="7" fillId="11" borderId="5" xfId="4" applyFont="1" applyFill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2" fontId="7" fillId="0" borderId="5" xfId="4" applyNumberFormat="1" applyFont="1" applyBorder="1" applyAlignment="1">
      <alignment horizontal="center" vertical="center"/>
    </xf>
    <xf numFmtId="0" fontId="22" fillId="0" borderId="5" xfId="4" applyFont="1" applyBorder="1" applyAlignment="1">
      <alignment horizontal="center" vertical="center" wrapText="1"/>
    </xf>
    <xf numFmtId="0" fontId="7" fillId="0" borderId="5" xfId="4" applyFont="1" applyBorder="1" applyAlignment="1">
      <alignment vertical="center" wrapText="1"/>
    </xf>
    <xf numFmtId="164" fontId="7" fillId="0" borderId="14" xfId="4" applyNumberFormat="1" applyFont="1" applyBorder="1" applyAlignment="1">
      <alignment vertical="center"/>
    </xf>
    <xf numFmtId="164" fontId="7" fillId="7" borderId="43" xfId="4" applyNumberFormat="1" applyFont="1" applyFill="1" applyBorder="1" applyAlignment="1">
      <alignment vertical="center"/>
    </xf>
    <xf numFmtId="0" fontId="7" fillId="7" borderId="44" xfId="4" applyFont="1" applyFill="1" applyBorder="1" applyAlignment="1">
      <alignment horizontal="left" vertical="center" wrapText="1"/>
    </xf>
    <xf numFmtId="0" fontId="7" fillId="7" borderId="17" xfId="4" applyFont="1" applyFill="1" applyBorder="1" applyAlignment="1">
      <alignment horizontal="left" vertical="center" wrapText="1"/>
    </xf>
    <xf numFmtId="0" fontId="7" fillId="7" borderId="45" xfId="4" applyFont="1" applyFill="1" applyBorder="1" applyAlignment="1">
      <alignment horizontal="left" vertical="center" wrapText="1"/>
    </xf>
    <xf numFmtId="164" fontId="7" fillId="7" borderId="47" xfId="4" applyNumberFormat="1" applyFont="1" applyFill="1" applyBorder="1" applyAlignment="1">
      <alignment vertical="center"/>
    </xf>
    <xf numFmtId="0" fontId="3" fillId="2" borderId="48" xfId="4" applyFont="1" applyFill="1" applyBorder="1" applyAlignment="1">
      <alignment horizontal="center" vertical="center"/>
    </xf>
    <xf numFmtId="1" fontId="3" fillId="0" borderId="49" xfId="4" applyNumberFormat="1" applyFont="1" applyBorder="1" applyAlignment="1">
      <alignment horizontal="center" vertical="center" wrapText="1"/>
    </xf>
    <xf numFmtId="1" fontId="3" fillId="0" borderId="35" xfId="4" applyNumberFormat="1" applyFont="1" applyBorder="1" applyAlignment="1">
      <alignment horizontal="center" vertical="center" wrapText="1"/>
    </xf>
    <xf numFmtId="1" fontId="3" fillId="0" borderId="36" xfId="4" applyNumberFormat="1" applyFont="1" applyBorder="1" applyAlignment="1">
      <alignment horizontal="center" vertical="center" wrapText="1"/>
    </xf>
    <xf numFmtId="4" fontId="3" fillId="2" borderId="37" xfId="4" applyNumberFormat="1" applyFont="1" applyFill="1" applyBorder="1" applyAlignment="1">
      <alignment horizontal="center"/>
    </xf>
    <xf numFmtId="0" fontId="3" fillId="0" borderId="34" xfId="4" applyFont="1" applyBorder="1" applyAlignment="1">
      <alignment horizontal="center" vertical="center"/>
    </xf>
    <xf numFmtId="164" fontId="7" fillId="0" borderId="38" xfId="4" applyNumberFormat="1" applyFont="1" applyBorder="1" applyAlignment="1">
      <alignment horizontal="center" vertical="center"/>
    </xf>
    <xf numFmtId="0" fontId="4" fillId="2" borderId="6" xfId="4" applyFont="1" applyFill="1" applyBorder="1" applyAlignment="1">
      <alignment horizontal="center" vertical="center"/>
    </xf>
    <xf numFmtId="0" fontId="4" fillId="2" borderId="6" xfId="4" applyFont="1" applyFill="1" applyBorder="1" applyAlignment="1">
      <alignment horizontal="center"/>
    </xf>
    <xf numFmtId="1" fontId="4" fillId="2" borderId="6" xfId="4" applyNumberFormat="1" applyFont="1" applyFill="1" applyBorder="1" applyAlignment="1">
      <alignment horizontal="center"/>
    </xf>
    <xf numFmtId="4" fontId="4" fillId="2" borderId="6" xfId="4" applyNumberFormat="1" applyFont="1" applyFill="1" applyBorder="1" applyAlignment="1">
      <alignment horizontal="center"/>
    </xf>
    <xf numFmtId="4" fontId="3" fillId="2" borderId="6" xfId="4" applyNumberFormat="1" applyFont="1" applyFill="1" applyBorder="1" applyAlignment="1">
      <alignment horizontal="center"/>
    </xf>
    <xf numFmtId="165" fontId="4" fillId="2" borderId="6" xfId="4" applyNumberFormat="1" applyFont="1" applyFill="1" applyBorder="1"/>
    <xf numFmtId="164" fontId="7" fillId="7" borderId="54" xfId="4" applyNumberFormat="1" applyFont="1" applyFill="1" applyBorder="1" applyAlignment="1">
      <alignment vertical="center"/>
    </xf>
    <xf numFmtId="167" fontId="7" fillId="0" borderId="23" xfId="4" applyNumberFormat="1" applyFont="1" applyBorder="1" applyAlignment="1">
      <alignment horizontal="center" vertical="center"/>
    </xf>
    <xf numFmtId="164" fontId="7" fillId="0" borderId="12" xfId="4" applyNumberFormat="1" applyFont="1" applyBorder="1" applyAlignment="1">
      <alignment vertical="center"/>
    </xf>
    <xf numFmtId="0" fontId="7" fillId="0" borderId="6" xfId="4" applyFont="1" applyBorder="1" applyAlignment="1">
      <alignment vertical="center"/>
    </xf>
    <xf numFmtId="0" fontId="2" fillId="0" borderId="6" xfId="4" applyFont="1" applyBorder="1" applyAlignment="1">
      <alignment horizontal="right" vertical="center"/>
    </xf>
    <xf numFmtId="1" fontId="2" fillId="0" borderId="6" xfId="4" applyNumberFormat="1" applyFont="1" applyBorder="1" applyAlignment="1">
      <alignment horizontal="center" vertical="center"/>
    </xf>
    <xf numFmtId="0" fontId="2" fillId="0" borderId="6" xfId="4" applyFont="1" applyBorder="1" applyAlignment="1">
      <alignment vertical="center"/>
    </xf>
    <xf numFmtId="2" fontId="2" fillId="0" borderId="6" xfId="4" applyNumberFormat="1" applyFont="1" applyBorder="1" applyAlignment="1">
      <alignment horizontal="center" vertical="center"/>
    </xf>
    <xf numFmtId="0" fontId="4" fillId="0" borderId="6" xfId="4" applyFont="1" applyBorder="1" applyAlignment="1">
      <alignment horizontal="left" vertical="center" wrapText="1"/>
    </xf>
    <xf numFmtId="0" fontId="4" fillId="0" borderId="6" xfId="4" applyFont="1" applyBorder="1" applyAlignment="1">
      <alignment horizontal="right" vertical="center" wrapText="1"/>
    </xf>
    <xf numFmtId="164" fontId="2" fillId="0" borderId="6" xfId="4" applyNumberFormat="1" applyFont="1" applyBorder="1" applyAlignment="1">
      <alignment vertical="center"/>
    </xf>
    <xf numFmtId="0" fontId="7" fillId="0" borderId="6" xfId="4" applyFont="1" applyBorder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164" fontId="4" fillId="0" borderId="6" xfId="4" applyNumberFormat="1" applyFont="1" applyBorder="1" applyAlignment="1">
      <alignment vertical="center"/>
    </xf>
    <xf numFmtId="0" fontId="39" fillId="0" borderId="6" xfId="4" applyFont="1" applyBorder="1" applyAlignment="1">
      <alignment vertical="center"/>
    </xf>
    <xf numFmtId="164" fontId="2" fillId="0" borderId="6" xfId="4" applyNumberFormat="1" applyFont="1" applyBorder="1" applyAlignment="1">
      <alignment horizontal="right" vertical="center"/>
    </xf>
    <xf numFmtId="0" fontId="2" fillId="0" borderId="6" xfId="4" applyFont="1" applyAlignment="1">
      <alignment vertical="center"/>
    </xf>
    <xf numFmtId="0" fontId="10" fillId="0" borderId="6" xfId="4" applyFont="1"/>
    <xf numFmtId="0" fontId="13" fillId="0" borderId="6" xfId="4" applyFont="1"/>
    <xf numFmtId="0" fontId="9" fillId="0" borderId="6" xfId="4" applyFont="1" applyAlignment="1">
      <alignment horizontal="left" vertical="top"/>
    </xf>
    <xf numFmtId="0" fontId="1" fillId="0" borderId="6" xfId="4"/>
    <xf numFmtId="0" fontId="3" fillId="13" borderId="6" xfId="4" applyFont="1" applyFill="1" applyBorder="1"/>
    <xf numFmtId="0" fontId="3" fillId="7" borderId="6" xfId="4" applyFont="1" applyFill="1" applyBorder="1" applyAlignment="1">
      <alignment horizontal="center"/>
    </xf>
    <xf numFmtId="0" fontId="3" fillId="13" borderId="55" xfId="4" applyFont="1" applyFill="1" applyBorder="1"/>
    <xf numFmtId="0" fontId="3" fillId="13" borderId="58" xfId="4" applyFont="1" applyFill="1" applyBorder="1" applyAlignment="1">
      <alignment horizontal="center"/>
    </xf>
    <xf numFmtId="0" fontId="3" fillId="13" borderId="58" xfId="4" applyFont="1" applyFill="1" applyBorder="1"/>
    <xf numFmtId="0" fontId="3" fillId="7" borderId="6" xfId="4" applyFont="1" applyFill="1" applyBorder="1"/>
    <xf numFmtId="0" fontId="3" fillId="13" borderId="58" xfId="4" applyFont="1" applyFill="1" applyBorder="1" applyAlignment="1">
      <alignment horizontal="center" vertical="top"/>
    </xf>
    <xf numFmtId="0" fontId="6" fillId="0" borderId="6" xfId="4" applyFont="1" applyAlignment="1">
      <alignment horizontal="center"/>
    </xf>
    <xf numFmtId="0" fontId="3" fillId="0" borderId="6" xfId="4" applyFont="1" applyAlignment="1">
      <alignment horizontal="center"/>
    </xf>
    <xf numFmtId="1" fontId="3" fillId="2" borderId="6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7" fillId="3" borderId="62" xfId="4" applyFont="1" applyFill="1" applyBorder="1" applyAlignment="1">
      <alignment vertical="center"/>
    </xf>
    <xf numFmtId="0" fontId="7" fillId="3" borderId="63" xfId="4" applyFont="1" applyFill="1" applyBorder="1" applyAlignment="1">
      <alignment vertical="center"/>
    </xf>
    <xf numFmtId="0" fontId="7" fillId="3" borderId="63" xfId="4" applyFont="1" applyFill="1" applyBorder="1" applyAlignment="1">
      <alignment horizontal="center" vertical="center"/>
    </xf>
    <xf numFmtId="0" fontId="7" fillId="3" borderId="63" xfId="4" applyFont="1" applyFill="1" applyBorder="1" applyAlignment="1">
      <alignment vertical="center" wrapText="1"/>
    </xf>
    <xf numFmtId="0" fontId="7" fillId="3" borderId="66" xfId="4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2" fontId="3" fillId="0" borderId="33" xfId="0" applyNumberFormat="1" applyFont="1" applyBorder="1" applyAlignment="1">
      <alignment horizontal="right" vertical="center" wrapText="1"/>
    </xf>
    <xf numFmtId="1" fontId="12" fillId="0" borderId="13" xfId="0" applyNumberFormat="1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 wrapText="1"/>
    </xf>
    <xf numFmtId="2" fontId="7" fillId="0" borderId="37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center" wrapText="1"/>
    </xf>
    <xf numFmtId="2" fontId="3" fillId="0" borderId="38" xfId="0" applyNumberFormat="1" applyFont="1" applyBorder="1" applyAlignment="1">
      <alignment horizontal="right" vertical="center" wrapText="1"/>
    </xf>
    <xf numFmtId="0" fontId="14" fillId="0" borderId="6" xfId="0" applyFont="1" applyBorder="1"/>
    <xf numFmtId="0" fontId="20" fillId="0" borderId="6" xfId="0" applyFont="1" applyBorder="1" applyAlignment="1">
      <alignment vertical="center"/>
    </xf>
    <xf numFmtId="1" fontId="4" fillId="2" borderId="6" xfId="0" applyNumberFormat="1" applyFont="1" applyFill="1" applyBorder="1" applyAlignment="1">
      <alignment horizontal="left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2" fillId="3" borderId="11" xfId="0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vertical="center" wrapText="1"/>
    </xf>
    <xf numFmtId="0" fontId="7" fillId="2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 wrapText="1"/>
    </xf>
    <xf numFmtId="0" fontId="7" fillId="0" borderId="66" xfId="0" quotePrefix="1" applyFont="1" applyBorder="1" applyAlignment="1">
      <alignment horizontal="center" vertical="center"/>
    </xf>
    <xf numFmtId="0" fontId="7" fillId="0" borderId="67" xfId="0" quotePrefix="1" applyFont="1" applyBorder="1" applyAlignment="1">
      <alignment horizontal="center" vertical="center"/>
    </xf>
    <xf numFmtId="0" fontId="12" fillId="0" borderId="37" xfId="0" applyFont="1" applyBorder="1" applyAlignment="1">
      <alignment horizontal="left" vertical="center" wrapText="1"/>
    </xf>
    <xf numFmtId="166" fontId="3" fillId="0" borderId="10" xfId="0" applyNumberFormat="1" applyFont="1" applyBorder="1"/>
    <xf numFmtId="166" fontId="3" fillId="0" borderId="18" xfId="0" applyNumberFormat="1" applyFont="1" applyBorder="1"/>
    <xf numFmtId="0" fontId="3" fillId="4" borderId="2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166" fontId="3" fillId="0" borderId="19" xfId="0" applyNumberFormat="1" applyFont="1" applyBorder="1"/>
    <xf numFmtId="166" fontId="3" fillId="0" borderId="20" xfId="0" applyNumberFormat="1" applyFont="1" applyBorder="1"/>
    <xf numFmtId="166" fontId="3" fillId="4" borderId="1" xfId="0" applyNumberFormat="1" applyFont="1" applyFill="1" applyBorder="1" applyAlignment="1">
      <alignment horizontal="center"/>
    </xf>
    <xf numFmtId="0" fontId="3" fillId="0" borderId="37" xfId="0" applyFont="1" applyBorder="1" applyAlignment="1">
      <alignment vertical="center"/>
    </xf>
    <xf numFmtId="166" fontId="3" fillId="0" borderId="9" xfId="0" applyNumberFormat="1" applyFont="1" applyBorder="1"/>
    <xf numFmtId="166" fontId="3" fillId="0" borderId="16" xfId="0" applyNumberFormat="1" applyFont="1" applyBorder="1"/>
    <xf numFmtId="2" fontId="4" fillId="6" borderId="21" xfId="0" applyNumberFormat="1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0" borderId="63" xfId="0" applyFont="1" applyBorder="1" applyAlignment="1">
      <alignment vertical="center"/>
    </xf>
    <xf numFmtId="166" fontId="3" fillId="0" borderId="73" xfId="0" applyNumberFormat="1" applyFont="1" applyBorder="1"/>
    <xf numFmtId="166" fontId="3" fillId="0" borderId="74" xfId="0" applyNumberFormat="1" applyFont="1" applyBorder="1"/>
    <xf numFmtId="0" fontId="3" fillId="7" borderId="6" xfId="0" applyFont="1" applyFill="1" applyBorder="1" applyAlignment="1">
      <alignment horizontal="center"/>
    </xf>
    <xf numFmtId="0" fontId="3" fillId="0" borderId="72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6" fontId="4" fillId="0" borderId="6" xfId="0" applyNumberFormat="1" applyFont="1" applyBorder="1"/>
    <xf numFmtId="166" fontId="3" fillId="0" borderId="37" xfId="0" applyNumberFormat="1" applyFont="1" applyBorder="1"/>
    <xf numFmtId="0" fontId="0" fillId="0" borderId="0" xfId="0" applyAlignment="1">
      <alignment horizontal="left" vertical="center"/>
    </xf>
    <xf numFmtId="2" fontId="4" fillId="6" borderId="21" xfId="0" applyNumberFormat="1" applyFont="1" applyFill="1" applyBorder="1" applyAlignment="1">
      <alignment horizontal="left" vertical="center"/>
    </xf>
    <xf numFmtId="2" fontId="3" fillId="6" borderId="21" xfId="0" applyNumberFormat="1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center"/>
    </xf>
    <xf numFmtId="2" fontId="3" fillId="6" borderId="22" xfId="0" applyNumberFormat="1" applyFont="1" applyFill="1" applyBorder="1" applyAlignment="1">
      <alignment horizontal="left" vertical="center"/>
    </xf>
    <xf numFmtId="166" fontId="3" fillId="0" borderId="75" xfId="0" applyNumberFormat="1" applyFont="1" applyBorder="1"/>
    <xf numFmtId="166" fontId="3" fillId="0" borderId="13" xfId="0" applyNumberFormat="1" applyFont="1" applyBorder="1"/>
    <xf numFmtId="166" fontId="3" fillId="0" borderId="3" xfId="0" applyNumberFormat="1" applyFont="1" applyBorder="1"/>
    <xf numFmtId="166" fontId="3" fillId="0" borderId="14" xfId="0" applyNumberFormat="1" applyFont="1" applyBorder="1"/>
    <xf numFmtId="166" fontId="3" fillId="0" borderId="76" xfId="0" applyNumberFormat="1" applyFont="1" applyBorder="1"/>
    <xf numFmtId="2" fontId="4" fillId="0" borderId="21" xfId="0" applyNumberFormat="1" applyFont="1" applyBorder="1" applyAlignment="1">
      <alignment wrapText="1"/>
    </xf>
    <xf numFmtId="0" fontId="3" fillId="0" borderId="21" xfId="0" applyFont="1" applyBorder="1"/>
    <xf numFmtId="2" fontId="4" fillId="0" borderId="21" xfId="0" applyNumberFormat="1" applyFont="1" applyBorder="1" applyAlignment="1">
      <alignment horizontal="left" vertical="center"/>
    </xf>
    <xf numFmtId="2" fontId="3" fillId="0" borderId="21" xfId="0" applyNumberFormat="1" applyFont="1" applyBorder="1" applyAlignment="1">
      <alignment horizontal="left" vertical="center"/>
    </xf>
    <xf numFmtId="166" fontId="3" fillId="0" borderId="21" xfId="0" applyNumberFormat="1" applyFont="1" applyBorder="1"/>
    <xf numFmtId="166" fontId="3" fillId="0" borderId="77" xfId="0" applyNumberFormat="1" applyFont="1" applyBorder="1"/>
    <xf numFmtId="166" fontId="3" fillId="0" borderId="26" xfId="0" applyNumberFormat="1" applyFont="1" applyBorder="1"/>
    <xf numFmtId="166" fontId="3" fillId="0" borderId="78" xfId="0" applyNumberFormat="1" applyFont="1" applyBorder="1"/>
    <xf numFmtId="166" fontId="3" fillId="0" borderId="32" xfId="0" applyNumberFormat="1" applyFont="1" applyBorder="1"/>
    <xf numFmtId="166" fontId="3" fillId="0" borderId="79" xfId="0" applyNumberFormat="1" applyFont="1" applyBorder="1"/>
    <xf numFmtId="166" fontId="3" fillId="0" borderId="66" xfId="0" applyNumberFormat="1" applyFont="1" applyBorder="1"/>
    <xf numFmtId="166" fontId="3" fillId="0" borderId="30" xfId="0" applyNumberFormat="1" applyFont="1" applyBorder="1"/>
    <xf numFmtId="166" fontId="3" fillId="0" borderId="67" xfId="0" applyNumberFormat="1" applyFont="1" applyBorder="1"/>
    <xf numFmtId="166" fontId="3" fillId="0" borderId="80" xfId="0" applyNumberFormat="1" applyFont="1" applyBorder="1"/>
    <xf numFmtId="166" fontId="3" fillId="0" borderId="81" xfId="0" applyNumberFormat="1" applyFont="1" applyBorder="1"/>
    <xf numFmtId="0" fontId="4" fillId="0" borderId="6" xfId="0" applyFont="1" applyBorder="1" applyAlignment="1">
      <alignment horizontal="right" vertical="center"/>
    </xf>
    <xf numFmtId="0" fontId="3" fillId="7" borderId="58" xfId="4" applyFont="1" applyFill="1" applyBorder="1" applyAlignment="1">
      <alignment wrapText="1"/>
    </xf>
    <xf numFmtId="0" fontId="3" fillId="7" borderId="6" xfId="4" applyFont="1" applyFill="1" applyBorder="1" applyAlignment="1">
      <alignment wrapText="1"/>
    </xf>
    <xf numFmtId="0" fontId="3" fillId="7" borderId="55" xfId="4" applyFont="1" applyFill="1" applyBorder="1" applyAlignment="1">
      <alignment wrapText="1"/>
    </xf>
    <xf numFmtId="0" fontId="3" fillId="13" borderId="58" xfId="4" applyFont="1" applyFill="1" applyBorder="1" applyAlignment="1">
      <alignment vertical="top" wrapText="1"/>
    </xf>
    <xf numFmtId="0" fontId="3" fillId="13" borderId="6" xfId="4" applyFont="1" applyFill="1" applyBorder="1" applyAlignment="1">
      <alignment vertical="top" wrapText="1"/>
    </xf>
    <xf numFmtId="0" fontId="3" fillId="13" borderId="55" xfId="4" applyFont="1" applyFill="1" applyBorder="1" applyAlignment="1">
      <alignment vertical="top" wrapText="1"/>
    </xf>
    <xf numFmtId="0" fontId="3" fillId="13" borderId="58" xfId="4" applyFont="1" applyFill="1" applyBorder="1" applyAlignment="1">
      <alignment horizontal="center" vertical="top"/>
    </xf>
    <xf numFmtId="0" fontId="3" fillId="13" borderId="6" xfId="4" applyFont="1" applyFill="1" applyBorder="1" applyAlignment="1">
      <alignment horizontal="center" vertical="top"/>
    </xf>
    <xf numFmtId="0" fontId="3" fillId="13" borderId="55" xfId="4" applyFont="1" applyFill="1" applyBorder="1" applyAlignment="1">
      <alignment horizontal="center" vertical="top"/>
    </xf>
    <xf numFmtId="0" fontId="3" fillId="13" borderId="58" xfId="4" applyFont="1" applyFill="1" applyBorder="1" applyAlignment="1">
      <alignment wrapText="1"/>
    </xf>
    <xf numFmtId="0" fontId="3" fillId="13" borderId="6" xfId="4" applyFont="1" applyFill="1" applyBorder="1" applyAlignment="1">
      <alignment wrapText="1"/>
    </xf>
    <xf numFmtId="0" fontId="3" fillId="13" borderId="55" xfId="4" applyFont="1" applyFill="1" applyBorder="1" applyAlignment="1">
      <alignment wrapText="1"/>
    </xf>
    <xf numFmtId="0" fontId="3" fillId="7" borderId="59" xfId="4" applyFont="1" applyFill="1" applyBorder="1" applyAlignment="1">
      <alignment wrapText="1"/>
    </xf>
    <xf numFmtId="0" fontId="3" fillId="7" borderId="35" xfId="4" applyFont="1" applyFill="1" applyBorder="1" applyAlignment="1">
      <alignment wrapText="1"/>
    </xf>
    <xf numFmtId="0" fontId="3" fillId="7" borderId="60" xfId="4" applyFont="1" applyFill="1" applyBorder="1" applyAlignment="1">
      <alignment wrapText="1"/>
    </xf>
    <xf numFmtId="0" fontId="3" fillId="7" borderId="6" xfId="4" applyFont="1" applyFill="1" applyBorder="1" applyAlignment="1">
      <alignment horizontal="center" wrapText="1"/>
    </xf>
    <xf numFmtId="0" fontId="3" fillId="7" borderId="55" xfId="4" applyFont="1" applyFill="1" applyBorder="1" applyAlignment="1">
      <alignment horizontal="center" wrapText="1"/>
    </xf>
    <xf numFmtId="0" fontId="4" fillId="13" borderId="58" xfId="4" applyFont="1" applyFill="1" applyBorder="1" applyAlignment="1">
      <alignment horizontal="center" vertical="center" wrapText="1"/>
    </xf>
    <xf numFmtId="0" fontId="4" fillId="13" borderId="6" xfId="4" applyFont="1" applyFill="1" applyBorder="1" applyAlignment="1">
      <alignment horizontal="center" vertical="center" wrapText="1"/>
    </xf>
    <xf numFmtId="0" fontId="3" fillId="7" borderId="6" xfId="4" applyFont="1" applyFill="1" applyBorder="1" applyAlignment="1">
      <alignment vertical="top" wrapText="1"/>
    </xf>
    <xf numFmtId="0" fontId="3" fillId="7" borderId="55" xfId="4" applyFont="1" applyFill="1" applyBorder="1" applyAlignment="1">
      <alignment vertical="top" wrapText="1"/>
    </xf>
    <xf numFmtId="0" fontId="3" fillId="13" borderId="58" xfId="4" applyFont="1" applyFill="1" applyBorder="1" applyAlignment="1">
      <alignment horizontal="right" wrapText="1"/>
    </xf>
    <xf numFmtId="0" fontId="3" fillId="13" borderId="6" xfId="4" applyFont="1" applyFill="1" applyBorder="1" applyAlignment="1">
      <alignment horizontal="right" wrapText="1"/>
    </xf>
    <xf numFmtId="0" fontId="3" fillId="13" borderId="55" xfId="4" applyFont="1" applyFill="1" applyBorder="1" applyAlignment="1">
      <alignment horizontal="right" wrapText="1"/>
    </xf>
    <xf numFmtId="0" fontId="3" fillId="13" borderId="58" xfId="4" applyFont="1" applyFill="1" applyBorder="1" applyAlignment="1">
      <alignment horizontal="center" wrapText="1"/>
    </xf>
    <xf numFmtId="0" fontId="3" fillId="13" borderId="6" xfId="4" applyFont="1" applyFill="1" applyBorder="1" applyAlignment="1">
      <alignment horizontal="center" wrapText="1"/>
    </xf>
    <xf numFmtId="0" fontId="3" fillId="13" borderId="55" xfId="4" applyFont="1" applyFill="1" applyBorder="1" applyAlignment="1">
      <alignment horizontal="center" wrapText="1"/>
    </xf>
    <xf numFmtId="0" fontId="5" fillId="7" borderId="6" xfId="4" applyFont="1" applyFill="1" applyBorder="1" applyAlignment="1">
      <alignment horizontal="center" wrapText="1"/>
    </xf>
    <xf numFmtId="0" fontId="5" fillId="7" borderId="55" xfId="4" applyFont="1" applyFill="1" applyBorder="1" applyAlignment="1">
      <alignment horizontal="center" wrapText="1"/>
    </xf>
    <xf numFmtId="0" fontId="2" fillId="0" borderId="6" xfId="4" applyFont="1" applyBorder="1" applyAlignment="1">
      <alignment horizontal="right" vertical="center"/>
    </xf>
    <xf numFmtId="0" fontId="7" fillId="13" borderId="39" xfId="4" applyFont="1" applyFill="1" applyBorder="1" applyAlignment="1">
      <alignment wrapText="1"/>
    </xf>
    <xf numFmtId="0" fontId="7" fillId="13" borderId="56" xfId="4" applyFont="1" applyFill="1" applyBorder="1" applyAlignment="1">
      <alignment wrapText="1"/>
    </xf>
    <xf numFmtId="0" fontId="7" fillId="13" borderId="57" xfId="4" applyFont="1" applyFill="1" applyBorder="1" applyAlignment="1">
      <alignment wrapText="1"/>
    </xf>
    <xf numFmtId="0" fontId="7" fillId="13" borderId="58" xfId="4" applyFont="1" applyFill="1" applyBorder="1" applyAlignment="1">
      <alignment wrapText="1"/>
    </xf>
    <xf numFmtId="0" fontId="7" fillId="13" borderId="6" xfId="4" applyFont="1" applyFill="1" applyBorder="1" applyAlignment="1">
      <alignment wrapText="1"/>
    </xf>
    <xf numFmtId="0" fontId="7" fillId="13" borderId="55" xfId="4" applyFont="1" applyFill="1" applyBorder="1" applyAlignment="1">
      <alignment wrapText="1"/>
    </xf>
    <xf numFmtId="0" fontId="3" fillId="7" borderId="58" xfId="4" applyFont="1" applyFill="1" applyBorder="1" applyAlignment="1">
      <alignment vertical="top" wrapText="1"/>
    </xf>
    <xf numFmtId="0" fontId="7" fillId="7" borderId="50" xfId="4" quotePrefix="1" applyFont="1" applyFill="1" applyBorder="1" applyAlignment="1">
      <alignment horizontal="center" vertical="center" wrapText="1"/>
    </xf>
    <xf numFmtId="0" fontId="1" fillId="7" borderId="51" xfId="4" applyFill="1" applyBorder="1" applyAlignment="1">
      <alignment horizontal="center" vertical="center" wrapText="1"/>
    </xf>
    <xf numFmtId="0" fontId="1" fillId="7" borderId="52" xfId="4" applyFill="1" applyBorder="1" applyAlignment="1">
      <alignment horizontal="center" vertical="center" wrapText="1"/>
    </xf>
    <xf numFmtId="0" fontId="7" fillId="7" borderId="50" xfId="4" applyFont="1" applyFill="1" applyBorder="1" applyAlignment="1">
      <alignment horizontal="left" vertical="center" wrapText="1"/>
    </xf>
    <xf numFmtId="0" fontId="7" fillId="7" borderId="51" xfId="4" applyFont="1" applyFill="1" applyBorder="1" applyAlignment="1">
      <alignment horizontal="left" vertical="center" wrapText="1"/>
    </xf>
    <xf numFmtId="0" fontId="7" fillId="7" borderId="52" xfId="4" applyFont="1" applyFill="1" applyBorder="1" applyAlignment="1">
      <alignment horizontal="left" vertical="center" wrapText="1"/>
    </xf>
    <xf numFmtId="0" fontId="7" fillId="0" borderId="6" xfId="4" quotePrefix="1" applyFont="1" applyBorder="1" applyAlignment="1">
      <alignment horizontal="center" vertical="center" wrapText="1"/>
    </xf>
    <xf numFmtId="0" fontId="7" fillId="12" borderId="24" xfId="4" applyFont="1" applyFill="1" applyBorder="1" applyAlignment="1">
      <alignment horizontal="left" vertical="center" wrapText="1"/>
    </xf>
    <xf numFmtId="0" fontId="7" fillId="12" borderId="6" xfId="4" applyFont="1" applyFill="1" applyBorder="1" applyAlignment="1">
      <alignment horizontal="left" vertical="center" wrapText="1"/>
    </xf>
    <xf numFmtId="0" fontId="7" fillId="12" borderId="55" xfId="4" applyFont="1" applyFill="1" applyBorder="1" applyAlignment="1">
      <alignment horizontal="left" vertical="center" wrapText="1"/>
    </xf>
    <xf numFmtId="0" fontId="4" fillId="0" borderId="6" xfId="4" applyFont="1" applyBorder="1" applyAlignment="1">
      <alignment horizontal="right" vertical="center"/>
    </xf>
    <xf numFmtId="0" fontId="7" fillId="0" borderId="6" xfId="4" applyFont="1" applyAlignment="1">
      <alignment horizontal="left" vertical="center"/>
    </xf>
    <xf numFmtId="0" fontId="1" fillId="0" borderId="6" xfId="4" applyFont="1" applyAlignment="1">
      <alignment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4" fillId="2" borderId="39" xfId="4" applyFont="1" applyFill="1" applyBorder="1" applyAlignment="1">
      <alignment horizontal="center" vertical="center" wrapText="1"/>
    </xf>
    <xf numFmtId="0" fontId="4" fillId="0" borderId="28" xfId="4" applyFont="1" applyBorder="1" applyAlignment="1">
      <alignment wrapText="1"/>
    </xf>
    <xf numFmtId="0" fontId="4" fillId="0" borderId="29" xfId="4" applyFont="1" applyBorder="1" applyAlignment="1">
      <alignment wrapText="1"/>
    </xf>
    <xf numFmtId="0" fontId="7" fillId="7" borderId="27" xfId="4" quotePrefix="1" applyFont="1" applyFill="1" applyBorder="1" applyAlignment="1">
      <alignment horizontal="center" vertical="center" wrapText="1"/>
    </xf>
    <xf numFmtId="0" fontId="7" fillId="7" borderId="28" xfId="4" quotePrefix="1" applyFont="1" applyFill="1" applyBorder="1" applyAlignment="1">
      <alignment horizontal="center" vertical="center" wrapText="1"/>
    </xf>
    <xf numFmtId="0" fontId="7" fillId="7" borderId="29" xfId="4" quotePrefix="1" applyFont="1" applyFill="1" applyBorder="1" applyAlignment="1">
      <alignment horizontal="center" vertical="center" wrapText="1"/>
    </xf>
    <xf numFmtId="167" fontId="38" fillId="7" borderId="42" xfId="4" applyNumberFormat="1" applyFont="1" applyFill="1" applyBorder="1" applyAlignment="1">
      <alignment horizontal="center" vertical="center" wrapText="1"/>
    </xf>
    <xf numFmtId="0" fontId="1" fillId="0" borderId="46" xfId="4" applyFont="1" applyBorder="1" applyAlignment="1">
      <alignment horizontal="center" vertical="center" wrapText="1"/>
    </xf>
    <xf numFmtId="0" fontId="1" fillId="0" borderId="53" xfId="4" applyFont="1" applyBorder="1" applyAlignment="1">
      <alignment horizontal="center" vertical="center" wrapText="1"/>
    </xf>
    <xf numFmtId="0" fontId="7" fillId="7" borderId="27" xfId="4" applyFont="1" applyFill="1" applyBorder="1" applyAlignment="1">
      <alignment horizontal="center" vertical="center" wrapText="1"/>
    </xf>
    <xf numFmtId="0" fontId="7" fillId="7" borderId="28" xfId="4" applyFont="1" applyFill="1" applyBorder="1" applyAlignment="1">
      <alignment horizontal="center" vertical="center" wrapText="1"/>
    </xf>
    <xf numFmtId="0" fontId="7" fillId="7" borderId="29" xfId="4" applyFont="1" applyFill="1" applyBorder="1" applyAlignment="1">
      <alignment horizontal="center" vertical="center" wrapText="1"/>
    </xf>
    <xf numFmtId="0" fontId="7" fillId="7" borderId="44" xfId="4" quotePrefix="1" applyFont="1" applyFill="1" applyBorder="1" applyAlignment="1">
      <alignment horizontal="center" vertical="center" wrapText="1"/>
    </xf>
    <xf numFmtId="0" fontId="7" fillId="7" borderId="17" xfId="4" quotePrefix="1" applyFont="1" applyFill="1" applyBorder="1" applyAlignment="1">
      <alignment horizontal="center" vertical="center" wrapText="1"/>
    </xf>
    <xf numFmtId="0" fontId="7" fillId="7" borderId="45" xfId="4" quotePrefix="1" applyFont="1" applyFill="1" applyBorder="1" applyAlignment="1">
      <alignment horizontal="center" vertical="center" wrapText="1"/>
    </xf>
    <xf numFmtId="0" fontId="7" fillId="0" borderId="6" xfId="4" applyFont="1" applyAlignment="1">
      <alignment horizontal="center" vertical="center"/>
    </xf>
    <xf numFmtId="14" fontId="2" fillId="0" borderId="6" xfId="4" applyNumberFormat="1" applyFont="1" applyAlignment="1">
      <alignment horizontal="center" vertical="center"/>
    </xf>
    <xf numFmtId="0" fontId="7" fillId="0" borderId="6" xfId="4" applyFont="1" applyAlignment="1">
      <alignment horizontal="right" vertical="center"/>
    </xf>
    <xf numFmtId="0" fontId="4" fillId="0" borderId="6" xfId="4" applyFont="1" applyAlignment="1">
      <alignment horizontal="left" vertical="center"/>
    </xf>
    <xf numFmtId="0" fontId="2" fillId="0" borderId="6" xfId="4" applyFont="1" applyAlignment="1">
      <alignment horizontal="left"/>
    </xf>
    <xf numFmtId="0" fontId="1" fillId="0" borderId="6" xfId="4" applyFont="1" applyAlignment="1"/>
    <xf numFmtId="0" fontId="5" fillId="0" borderId="6" xfId="4" applyFont="1" applyAlignment="1">
      <alignment horizontal="center" vertical="center" wrapText="1"/>
    </xf>
    <xf numFmtId="0" fontId="4" fillId="0" borderId="6" xfId="4" quotePrefix="1" applyFont="1" applyAlignment="1">
      <alignment horizontal="center" vertical="center" wrapText="1"/>
    </xf>
    <xf numFmtId="0" fontId="3" fillId="0" borderId="6" xfId="4" applyFont="1" applyAlignment="1">
      <alignment horizontal="right" vertical="center"/>
    </xf>
    <xf numFmtId="0" fontId="35" fillId="0" borderId="6" xfId="4" applyFont="1" applyAlignment="1">
      <alignment horizontal="center" vertical="center"/>
    </xf>
    <xf numFmtId="0" fontId="36" fillId="0" borderId="6" xfId="4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6" xfId="0" applyFont="1" applyBorder="1"/>
    <xf numFmtId="0" fontId="7" fillId="3" borderId="64" xfId="4" applyFont="1" applyFill="1" applyBorder="1" applyAlignment="1">
      <alignment horizontal="center" vertical="center"/>
    </xf>
    <xf numFmtId="0" fontId="7" fillId="3" borderId="65" xfId="4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" fontId="3" fillId="2" borderId="6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25" xfId="0" applyBorder="1" applyAlignment="1">
      <alignment wrapText="1"/>
    </xf>
    <xf numFmtId="0" fontId="27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4" fillId="6" borderId="21" xfId="0" applyFont="1" applyFill="1" applyBorder="1" applyAlignment="1">
      <alignment horizontal="center" wrapText="1"/>
    </xf>
    <xf numFmtId="0" fontId="0" fillId="0" borderId="21" xfId="0" applyBorder="1" applyAlignment="1">
      <alignment wrapText="1"/>
    </xf>
  </cellXfs>
  <cellStyles count="5">
    <cellStyle name="Normal" xfId="3" xr:uid="{00000000-0005-0000-0000-000000000000}"/>
    <cellStyle name="Обычный" xfId="0" builtinId="0"/>
    <cellStyle name="Обычный 2" xfId="2" xr:uid="{00000000-0005-0000-0000-000002000000}"/>
    <cellStyle name="Обычный 3" xfId="4" xr:uid="{00000000-0005-0000-0000-000003000000}"/>
    <cellStyle name="Обычный 4" xfId="1" xr:uid="{00000000-0005-0000-0000-000004000000}"/>
  </cellStyles>
  <dxfs count="6">
    <dxf>
      <font>
        <color theme="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00B050"/>
      </font>
      <fill>
        <patternFill patternType="none"/>
      </fill>
    </dxf>
    <dxf>
      <font>
        <color theme="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00B05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49609</xdr:colOff>
      <xdr:row>1</xdr:row>
      <xdr:rowOff>39688</xdr:rowOff>
    </xdr:from>
    <xdr:to>
      <xdr:col>2</xdr:col>
      <xdr:colOff>228203</xdr:colOff>
      <xdr:row>2</xdr:row>
      <xdr:rowOff>44433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831EC3-AD7B-4355-BB42-52B8E7CC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9" y="39688"/>
          <a:ext cx="1349375" cy="3520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D%20TEMa/Desktop/&#1056;&#1072;&#1073;&#1086;&#1090;&#1072;/3D%20TEMa%20(&#1053;&#1054;&#1042;&#1040;&#1071;%20&#1056;&#1040;&#1041;&#1054;&#1063;&#1040;&#1071;%20&#1055;&#1040;&#1055;&#1050;&#1040;)/&#1055;&#1088;&#1086;&#1080;&#1079;&#1074;&#1086;&#1076;&#1089;&#1090;&#1074;&#1086;/FAO/112%20&#1057;&#1077;&#1088;&#1075;&#1077;&#1081;%20&#1050;&#1088;&#1072;&#1089;&#1082;&#1080;%2022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3D%20TEMa\Desktop\&#1056;&#1072;&#1073;&#1086;&#1090;&#1072;\3D%20TEMa%20(&#1053;&#1054;&#1042;&#1040;&#1071;%20&#1056;&#1040;&#1041;&#1054;&#1063;&#1040;&#1071;%20&#1055;&#1040;&#1055;&#1050;&#1040;)\&#1055;&#1088;&#1086;&#1080;&#1079;&#1074;&#1086;&#1076;&#1089;&#1090;&#1074;&#1086;\FAO\112%20&#1057;&#1077;&#1088;&#1075;&#1077;&#1081;%20&#1050;&#1088;&#1072;&#1089;&#1082;&#1080;%2022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ланк"/>
      <sheetName val="общ-прайс"/>
      <sheetName val="прайс оригинал"/>
      <sheetName val="имена списков"/>
      <sheetName val="перечень пленок ПВХ"/>
      <sheetName val="таблица стандартов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ланк"/>
      <sheetName val="общ-прайс"/>
      <sheetName val="прайс оригинал"/>
      <sheetName val="имена списков"/>
      <sheetName val="перечень пленок ПВХ"/>
      <sheetName val="таблица стандартов"/>
    </sheetNames>
    <sheetDataSet>
      <sheetData sheetId="0" refreshError="1"/>
      <sheetData sheetId="1" refreshError="1"/>
      <sheetData sheetId="2" refreshError="1"/>
      <sheetData sheetId="3">
        <row r="2">
          <cell r="B2" t="str">
            <v>глухой</v>
          </cell>
          <cell r="D2" t="str">
            <v>левый</v>
          </cell>
          <cell r="K2" t="str">
            <v>карниз h37 (2,3м)</v>
          </cell>
        </row>
        <row r="3">
          <cell r="B3" t="str">
            <v>витрина</v>
          </cell>
          <cell r="D3" t="str">
            <v>правый</v>
          </cell>
          <cell r="K3" t="str">
            <v>карниз R300 (h43) левый</v>
          </cell>
        </row>
        <row r="4">
          <cell r="B4" t="str">
            <v>витр.четверть</v>
          </cell>
          <cell r="D4" t="str">
            <v>верхний</v>
          </cell>
          <cell r="K4" t="str">
            <v>карниз R300 (h43) правый</v>
          </cell>
        </row>
        <row r="5">
          <cell r="B5" t="str">
            <v>решетка</v>
          </cell>
          <cell r="D5" t="str">
            <v>нижний</v>
          </cell>
          <cell r="K5" t="str">
            <v>карниз h43 (2,3м)</v>
          </cell>
        </row>
        <row r="6">
          <cell r="K6" t="str">
            <v>балюстрада радиус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rive.google.com/file/d/1IVwt4IH58Oca_Ptdi6JQJil0wC83cZr1/view?usp=share_li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Vwt4IH58Oca_Ptdi6JQJil0wC83cZr1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4"/>
  <sheetViews>
    <sheetView tabSelected="1" zoomScale="96" zoomScaleNormal="96" workbookViewId="0">
      <pane ySplit="1" topLeftCell="A2" activePane="bottomLeft" state="frozen"/>
      <selection pane="bottomLeft" activeCell="AA25" sqref="AA25"/>
    </sheetView>
  </sheetViews>
  <sheetFormatPr defaultColWidth="14.42578125" defaultRowHeight="15" customHeight="1" outlineLevelRow="1" outlineLevelCol="1"/>
  <cols>
    <col min="1" max="1" width="3.85546875" style="54" customWidth="1"/>
    <col min="2" max="2" width="13.7109375" style="54" customWidth="1"/>
    <col min="3" max="4" width="9.140625" style="54" customWidth="1"/>
    <col min="5" max="5" width="8.7109375" style="54" customWidth="1"/>
    <col min="6" max="6" width="9" style="54" customWidth="1"/>
    <col min="7" max="7" width="19.5703125" style="54" customWidth="1"/>
    <col min="8" max="8" width="16" style="54" customWidth="1"/>
    <col min="9" max="9" width="10.28515625" style="54" customWidth="1"/>
    <col min="10" max="10" width="10" style="54" customWidth="1"/>
    <col min="11" max="11" width="9.7109375" style="54" bestFit="1" customWidth="1"/>
    <col min="12" max="12" width="27.42578125" style="54" customWidth="1"/>
    <col min="13" max="13" width="13.42578125" style="54" customWidth="1"/>
    <col min="14" max="14" width="13.140625" style="54" customWidth="1" outlineLevel="1"/>
    <col min="15" max="15" width="7.5703125" style="54" bestFit="1" customWidth="1" outlineLevel="1"/>
    <col min="16" max="16" width="9" style="54" customWidth="1"/>
    <col min="17" max="17" width="14.28515625" style="44" hidden="1" customWidth="1" outlineLevel="1"/>
    <col min="18" max="18" width="11.28515625" style="44" hidden="1" customWidth="1" outlineLevel="1"/>
    <col min="19" max="19" width="11.85546875" style="44" hidden="1" customWidth="1" outlineLevel="1"/>
    <col min="20" max="20" width="10.7109375" style="44" hidden="1" customWidth="1" outlineLevel="1"/>
    <col min="21" max="22" width="7.140625" style="44" hidden="1" customWidth="1" outlineLevel="1"/>
    <col min="23" max="23" width="12.85546875" style="44" hidden="1" customWidth="1" outlineLevel="1"/>
    <col min="24" max="24" width="9" style="54" customWidth="1" collapsed="1"/>
    <col min="25" max="25" width="9" style="54" customWidth="1"/>
    <col min="26" max="16384" width="14.42578125" style="54"/>
  </cols>
  <sheetData>
    <row r="1" spans="1:25" ht="18.75" hidden="1">
      <c r="A1" s="314"/>
      <c r="B1" s="315"/>
      <c r="C1" s="315"/>
      <c r="D1" s="315"/>
      <c r="E1" s="44"/>
      <c r="F1" s="45"/>
      <c r="G1" s="46"/>
      <c r="H1" s="47"/>
      <c r="I1" s="48"/>
      <c r="J1" s="316"/>
      <c r="K1" s="316"/>
      <c r="L1" s="316"/>
      <c r="M1" s="316"/>
      <c r="N1" s="317"/>
      <c r="O1" s="315"/>
      <c r="P1" s="49"/>
      <c r="Q1" s="50"/>
      <c r="R1" s="51"/>
      <c r="S1" s="51"/>
      <c r="T1" s="51"/>
      <c r="U1" s="51"/>
      <c r="V1" s="51"/>
      <c r="W1" s="52"/>
      <c r="X1" s="53"/>
      <c r="Y1" s="53"/>
    </row>
    <row r="2" spans="1:25" s="60" customFormat="1" ht="27" customHeight="1">
      <c r="A2" s="55"/>
      <c r="B2" s="55"/>
      <c r="C2" s="55"/>
      <c r="D2" s="55"/>
      <c r="E2" s="318" t="s">
        <v>0</v>
      </c>
      <c r="F2" s="292"/>
      <c r="G2" s="319" t="s">
        <v>156</v>
      </c>
      <c r="H2" s="292"/>
      <c r="I2" s="292"/>
      <c r="J2" s="56"/>
      <c r="K2" s="57"/>
      <c r="L2" s="57"/>
      <c r="M2" s="58" t="s">
        <v>157</v>
      </c>
      <c r="N2" s="320"/>
      <c r="O2" s="292"/>
      <c r="P2" s="49"/>
      <c r="Q2" s="50"/>
      <c r="R2" s="51"/>
      <c r="S2" s="51"/>
      <c r="T2" s="51"/>
      <c r="U2" s="51"/>
      <c r="V2" s="51"/>
      <c r="W2" s="52"/>
      <c r="X2" s="59"/>
      <c r="Y2" s="59"/>
    </row>
    <row r="3" spans="1:25" s="60" customFormat="1" ht="24.75" customHeight="1">
      <c r="A3" s="310" t="s">
        <v>1</v>
      </c>
      <c r="B3" s="292"/>
      <c r="C3" s="311">
        <f ca="1">TODAY()</f>
        <v>45357</v>
      </c>
      <c r="D3" s="292"/>
      <c r="E3" s="312" t="s">
        <v>2</v>
      </c>
      <c r="F3" s="292"/>
      <c r="G3" s="61"/>
      <c r="H3" s="311">
        <f ca="1">TODAY()</f>
        <v>45357</v>
      </c>
      <c r="I3" s="292"/>
      <c r="J3" s="62" t="s">
        <v>3</v>
      </c>
      <c r="K3" s="63"/>
      <c r="L3" s="64" t="s">
        <v>4</v>
      </c>
      <c r="M3" s="65"/>
      <c r="N3" s="66"/>
      <c r="O3" s="67"/>
      <c r="P3" s="59"/>
      <c r="Q3" s="50"/>
      <c r="R3" s="51"/>
      <c r="S3" s="51"/>
      <c r="T3" s="51"/>
      <c r="U3" s="51"/>
      <c r="V3" s="51"/>
      <c r="W3" s="52"/>
      <c r="X3" s="59"/>
      <c r="Y3" s="59"/>
    </row>
    <row r="4" spans="1:25" s="60" customFormat="1" ht="15.75" hidden="1">
      <c r="A4" s="313"/>
      <c r="B4" s="292"/>
      <c r="C4" s="68"/>
      <c r="D4" s="68"/>
      <c r="E4" s="69"/>
      <c r="F4" s="69"/>
      <c r="G4" s="310"/>
      <c r="H4" s="292"/>
      <c r="I4" s="69"/>
      <c r="J4" s="69"/>
      <c r="K4" s="69"/>
      <c r="L4" s="67"/>
      <c r="M4" s="67"/>
      <c r="N4" s="67"/>
      <c r="O4" s="67"/>
      <c r="P4" s="59"/>
      <c r="Q4" s="50"/>
      <c r="R4" s="51"/>
      <c r="S4" s="51"/>
      <c r="T4" s="51"/>
      <c r="U4" s="51"/>
      <c r="V4" s="51"/>
      <c r="W4" s="52"/>
      <c r="X4" s="59"/>
      <c r="Y4" s="59"/>
    </row>
    <row r="5" spans="1:25" s="60" customFormat="1" ht="3.75" customHeight="1" thickBot="1">
      <c r="A5" s="291"/>
      <c r="B5" s="292"/>
      <c r="C5" s="292"/>
      <c r="D5" s="69"/>
      <c r="E5" s="69"/>
      <c r="F5" s="69"/>
      <c r="G5" s="69"/>
      <c r="H5" s="69"/>
      <c r="I5" s="69"/>
      <c r="J5" s="69"/>
      <c r="K5" s="69"/>
      <c r="L5" s="67"/>
      <c r="M5" s="69"/>
      <c r="N5" s="67"/>
      <c r="O5" s="67"/>
      <c r="P5" s="59"/>
      <c r="Q5" s="50"/>
      <c r="R5" s="51"/>
      <c r="S5" s="51"/>
      <c r="T5" s="51"/>
      <c r="U5" s="51"/>
      <c r="V5" s="51"/>
      <c r="W5" s="52"/>
      <c r="X5" s="59"/>
      <c r="Y5" s="59"/>
    </row>
    <row r="6" spans="1:25" s="60" customFormat="1" ht="16.5" thickBot="1">
      <c r="A6" s="70"/>
      <c r="B6" s="70"/>
      <c r="C6" s="70"/>
      <c r="D6" s="70"/>
      <c r="E6" s="70"/>
      <c r="F6" s="70"/>
      <c r="G6" s="71"/>
      <c r="H6" s="72"/>
      <c r="I6" s="293" t="s">
        <v>5</v>
      </c>
      <c r="J6" s="294"/>
      <c r="K6" s="71"/>
      <c r="L6" s="70"/>
      <c r="M6" s="70"/>
      <c r="N6" s="71"/>
      <c r="O6" s="73"/>
      <c r="P6" s="74"/>
      <c r="Q6" s="295" t="s">
        <v>152</v>
      </c>
      <c r="R6" s="296"/>
      <c r="S6" s="296"/>
      <c r="T6" s="296"/>
      <c r="U6" s="296"/>
      <c r="V6" s="296"/>
      <c r="W6" s="297"/>
      <c r="X6" s="59"/>
      <c r="Y6" s="59"/>
    </row>
    <row r="7" spans="1:25" s="60" customFormat="1" ht="15.75">
      <c r="A7" s="71" t="s">
        <v>7</v>
      </c>
      <c r="B7" s="71" t="s">
        <v>8</v>
      </c>
      <c r="C7" s="71" t="s">
        <v>9</v>
      </c>
      <c r="D7" s="71" t="s">
        <v>10</v>
      </c>
      <c r="E7" s="71" t="s">
        <v>11</v>
      </c>
      <c r="F7" s="71" t="s">
        <v>12</v>
      </c>
      <c r="G7" s="71" t="s">
        <v>13</v>
      </c>
      <c r="H7" s="75" t="s">
        <v>14</v>
      </c>
      <c r="I7" s="71" t="s">
        <v>15</v>
      </c>
      <c r="J7" s="71" t="s">
        <v>11</v>
      </c>
      <c r="K7" s="71" t="s">
        <v>16</v>
      </c>
      <c r="L7" s="71" t="s">
        <v>17</v>
      </c>
      <c r="M7" s="71" t="s">
        <v>18</v>
      </c>
      <c r="N7" s="71" t="s">
        <v>19</v>
      </c>
      <c r="O7" s="76" t="s">
        <v>20</v>
      </c>
      <c r="P7" s="74"/>
      <c r="Q7" s="77" t="s">
        <v>155</v>
      </c>
      <c r="R7" s="78" t="s">
        <v>76</v>
      </c>
      <c r="S7" s="79" t="s">
        <v>153</v>
      </c>
      <c r="T7" s="79" t="s">
        <v>154</v>
      </c>
      <c r="U7" s="79" t="s">
        <v>6</v>
      </c>
      <c r="V7" s="80" t="s">
        <v>75</v>
      </c>
      <c r="W7" s="81" t="s">
        <v>74</v>
      </c>
      <c r="X7" s="59"/>
      <c r="Y7" s="59"/>
    </row>
    <row r="8" spans="1:25" s="60" customFormat="1" ht="15.75">
      <c r="A8" s="82">
        <v>1</v>
      </c>
      <c r="B8" s="83" t="s">
        <v>158</v>
      </c>
      <c r="C8" s="83">
        <v>2521</v>
      </c>
      <c r="D8" s="83">
        <v>56</v>
      </c>
      <c r="E8" s="83">
        <v>1</v>
      </c>
      <c r="F8" s="82" t="s">
        <v>21</v>
      </c>
      <c r="G8" s="84" t="s">
        <v>159</v>
      </c>
      <c r="H8" s="82" t="s">
        <v>22</v>
      </c>
      <c r="I8" s="85" t="s">
        <v>23</v>
      </c>
      <c r="J8" s="85"/>
      <c r="K8" s="86">
        <f t="shared" ref="K8:K27" si="0">(C8/1000)*(D8/1000)*E8</f>
        <v>0.141176</v>
      </c>
      <c r="L8" s="87" t="s">
        <v>80</v>
      </c>
      <c r="M8" s="88"/>
      <c r="N8" s="82">
        <v>6490</v>
      </c>
      <c r="O8" s="89">
        <f t="shared" ref="O8:O30" si="1">K8*N8</f>
        <v>916.23223999999993</v>
      </c>
      <c r="P8" s="90"/>
      <c r="Q8" s="91"/>
      <c r="R8" s="92">
        <v>2750</v>
      </c>
      <c r="S8" s="93"/>
      <c r="T8" s="94">
        <v>1</v>
      </c>
      <c r="U8" s="95">
        <f t="shared" ref="U8:U28" si="2">((R8+S8)*2*T8)/1000</f>
        <v>5.5</v>
      </c>
      <c r="V8" s="96">
        <v>750</v>
      </c>
      <c r="W8" s="97">
        <f t="shared" ref="W8:W28" si="3">U8*V8</f>
        <v>4125</v>
      </c>
      <c r="X8" s="67"/>
      <c r="Y8" s="67"/>
    </row>
    <row r="9" spans="1:25" s="60" customFormat="1" ht="15.75">
      <c r="A9" s="82">
        <v>2</v>
      </c>
      <c r="B9" s="83"/>
      <c r="C9" s="83"/>
      <c r="D9" s="83"/>
      <c r="E9" s="83"/>
      <c r="F9" s="82"/>
      <c r="G9" s="84"/>
      <c r="H9" s="82"/>
      <c r="I9" s="85"/>
      <c r="J9" s="85"/>
      <c r="K9" s="86">
        <f t="shared" si="0"/>
        <v>0</v>
      </c>
      <c r="L9" s="87" t="s">
        <v>80</v>
      </c>
      <c r="M9" s="88"/>
      <c r="N9" s="82"/>
      <c r="O9" s="89">
        <f t="shared" si="1"/>
        <v>0</v>
      </c>
      <c r="P9" s="90"/>
      <c r="Q9" s="91"/>
      <c r="R9" s="92"/>
      <c r="S9" s="93"/>
      <c r="T9" s="94"/>
      <c r="U9" s="95">
        <f t="shared" si="2"/>
        <v>0</v>
      </c>
      <c r="V9" s="96"/>
      <c r="W9" s="97">
        <f t="shared" si="3"/>
        <v>0</v>
      </c>
      <c r="X9" s="67"/>
      <c r="Y9" s="67"/>
    </row>
    <row r="10" spans="1:25" s="60" customFormat="1" ht="15.75">
      <c r="A10" s="82">
        <v>3</v>
      </c>
      <c r="B10" s="83"/>
      <c r="C10" s="83"/>
      <c r="D10" s="83"/>
      <c r="E10" s="83"/>
      <c r="F10" s="82"/>
      <c r="G10" s="84"/>
      <c r="H10" s="82"/>
      <c r="I10" s="85"/>
      <c r="J10" s="85"/>
      <c r="K10" s="86">
        <f t="shared" si="0"/>
        <v>0</v>
      </c>
      <c r="L10" s="87" t="s">
        <v>80</v>
      </c>
      <c r="M10" s="98"/>
      <c r="N10" s="82"/>
      <c r="O10" s="89">
        <f t="shared" si="1"/>
        <v>0</v>
      </c>
      <c r="P10" s="74"/>
      <c r="Q10" s="91"/>
      <c r="R10" s="92"/>
      <c r="S10" s="93"/>
      <c r="T10" s="94"/>
      <c r="U10" s="99">
        <f t="shared" si="2"/>
        <v>0</v>
      </c>
      <c r="V10" s="96"/>
      <c r="W10" s="97">
        <f t="shared" si="3"/>
        <v>0</v>
      </c>
      <c r="X10" s="59"/>
      <c r="Y10" s="59"/>
    </row>
    <row r="11" spans="1:25" s="60" customFormat="1" ht="15.75">
      <c r="A11" s="82">
        <v>4</v>
      </c>
      <c r="B11" s="83"/>
      <c r="C11" s="83"/>
      <c r="D11" s="83"/>
      <c r="E11" s="83"/>
      <c r="F11" s="82"/>
      <c r="G11" s="84"/>
      <c r="H11" s="82"/>
      <c r="I11" s="85"/>
      <c r="J11" s="85"/>
      <c r="K11" s="86">
        <f t="shared" si="0"/>
        <v>0</v>
      </c>
      <c r="L11" s="87" t="s">
        <v>80</v>
      </c>
      <c r="M11" s="98"/>
      <c r="N11" s="82"/>
      <c r="O11" s="89">
        <f t="shared" si="1"/>
        <v>0</v>
      </c>
      <c r="P11" s="74"/>
      <c r="Q11" s="91"/>
      <c r="R11" s="92"/>
      <c r="S11" s="93"/>
      <c r="T11" s="94"/>
      <c r="U11" s="99">
        <f t="shared" si="2"/>
        <v>0</v>
      </c>
      <c r="V11" s="96"/>
      <c r="W11" s="97">
        <f t="shared" si="3"/>
        <v>0</v>
      </c>
      <c r="X11" s="59"/>
      <c r="Y11" s="59"/>
    </row>
    <row r="12" spans="1:25" s="60" customFormat="1" ht="15.75">
      <c r="A12" s="82">
        <v>5</v>
      </c>
      <c r="B12" s="83"/>
      <c r="C12" s="83"/>
      <c r="D12" s="83"/>
      <c r="E12" s="83"/>
      <c r="F12" s="82"/>
      <c r="G12" s="84"/>
      <c r="H12" s="82"/>
      <c r="I12" s="85"/>
      <c r="J12" s="85"/>
      <c r="K12" s="86">
        <f t="shared" si="0"/>
        <v>0</v>
      </c>
      <c r="L12" s="87" t="s">
        <v>80</v>
      </c>
      <c r="M12" s="88"/>
      <c r="N12" s="82"/>
      <c r="O12" s="89">
        <f t="shared" si="1"/>
        <v>0</v>
      </c>
      <c r="P12" s="74"/>
      <c r="Q12" s="91"/>
      <c r="R12" s="92"/>
      <c r="S12" s="93"/>
      <c r="T12" s="94"/>
      <c r="U12" s="99">
        <f t="shared" si="2"/>
        <v>0</v>
      </c>
      <c r="V12" s="96"/>
      <c r="W12" s="97">
        <f t="shared" si="3"/>
        <v>0</v>
      </c>
      <c r="X12" s="59"/>
      <c r="Y12" s="59"/>
    </row>
    <row r="13" spans="1:25" s="60" customFormat="1" ht="15.75">
      <c r="A13" s="82">
        <v>8</v>
      </c>
      <c r="B13" s="83"/>
      <c r="C13" s="83"/>
      <c r="D13" s="83"/>
      <c r="E13" s="83"/>
      <c r="F13" s="82"/>
      <c r="G13" s="84"/>
      <c r="H13" s="82"/>
      <c r="I13" s="85"/>
      <c r="J13" s="85"/>
      <c r="K13" s="86">
        <f t="shared" si="0"/>
        <v>0</v>
      </c>
      <c r="L13" s="87" t="s">
        <v>80</v>
      </c>
      <c r="M13" s="100"/>
      <c r="N13" s="82"/>
      <c r="O13" s="89">
        <f t="shared" si="1"/>
        <v>0</v>
      </c>
      <c r="P13" s="74"/>
      <c r="Q13" s="91"/>
      <c r="R13" s="92"/>
      <c r="S13" s="93"/>
      <c r="T13" s="94"/>
      <c r="U13" s="99">
        <f t="shared" si="2"/>
        <v>0</v>
      </c>
      <c r="V13" s="96"/>
      <c r="W13" s="97">
        <f t="shared" si="3"/>
        <v>0</v>
      </c>
      <c r="X13" s="59"/>
      <c r="Y13" s="59"/>
    </row>
    <row r="14" spans="1:25" s="60" customFormat="1" ht="15.75">
      <c r="A14" s="82">
        <v>9</v>
      </c>
      <c r="B14" s="83"/>
      <c r="C14" s="83"/>
      <c r="D14" s="83"/>
      <c r="E14" s="83"/>
      <c r="F14" s="82"/>
      <c r="G14" s="84"/>
      <c r="H14" s="82"/>
      <c r="I14" s="85"/>
      <c r="J14" s="85"/>
      <c r="K14" s="86">
        <f t="shared" si="0"/>
        <v>0</v>
      </c>
      <c r="L14" s="87" t="s">
        <v>80</v>
      </c>
      <c r="M14" s="100"/>
      <c r="N14" s="82"/>
      <c r="O14" s="89">
        <f t="shared" si="1"/>
        <v>0</v>
      </c>
      <c r="P14" s="74"/>
      <c r="Q14" s="91"/>
      <c r="R14" s="92"/>
      <c r="S14" s="93"/>
      <c r="T14" s="94"/>
      <c r="U14" s="99">
        <f t="shared" si="2"/>
        <v>0</v>
      </c>
      <c r="V14" s="96"/>
      <c r="W14" s="97">
        <f t="shared" si="3"/>
        <v>0</v>
      </c>
      <c r="X14" s="59"/>
      <c r="Y14" s="59"/>
    </row>
    <row r="15" spans="1:25" s="60" customFormat="1" ht="15.75">
      <c r="A15" s="82">
        <v>10</v>
      </c>
      <c r="B15" s="83"/>
      <c r="C15" s="83"/>
      <c r="D15" s="83"/>
      <c r="E15" s="83"/>
      <c r="F15" s="82"/>
      <c r="G15" s="84"/>
      <c r="H15" s="82"/>
      <c r="I15" s="85"/>
      <c r="J15" s="85"/>
      <c r="K15" s="86">
        <f t="shared" si="0"/>
        <v>0</v>
      </c>
      <c r="L15" s="87" t="s">
        <v>80</v>
      </c>
      <c r="M15" s="100"/>
      <c r="N15" s="82"/>
      <c r="O15" s="89">
        <f t="shared" si="1"/>
        <v>0</v>
      </c>
      <c r="P15" s="74"/>
      <c r="Q15" s="91"/>
      <c r="R15" s="92"/>
      <c r="S15" s="93"/>
      <c r="T15" s="94"/>
      <c r="U15" s="99">
        <f t="shared" si="2"/>
        <v>0</v>
      </c>
      <c r="V15" s="96"/>
      <c r="W15" s="97">
        <f t="shared" si="3"/>
        <v>0</v>
      </c>
      <c r="X15" s="59"/>
      <c r="Y15" s="59"/>
    </row>
    <row r="16" spans="1:25" s="60" customFormat="1" ht="15.75">
      <c r="A16" s="82">
        <v>11</v>
      </c>
      <c r="B16" s="82"/>
      <c r="C16" s="101"/>
      <c r="D16" s="101"/>
      <c r="E16" s="101"/>
      <c r="F16" s="84"/>
      <c r="G16" s="82"/>
      <c r="H16" s="82"/>
      <c r="I16" s="85"/>
      <c r="J16" s="85"/>
      <c r="K16" s="86">
        <f t="shared" si="0"/>
        <v>0</v>
      </c>
      <c r="L16" s="87" t="s">
        <v>80</v>
      </c>
      <c r="M16" s="100"/>
      <c r="N16" s="82"/>
      <c r="O16" s="89">
        <f t="shared" si="1"/>
        <v>0</v>
      </c>
      <c r="P16" s="74"/>
      <c r="Q16" s="91"/>
      <c r="R16" s="92"/>
      <c r="S16" s="93"/>
      <c r="T16" s="94"/>
      <c r="U16" s="99">
        <f t="shared" si="2"/>
        <v>0</v>
      </c>
      <c r="V16" s="96"/>
      <c r="W16" s="97">
        <f t="shared" si="3"/>
        <v>0</v>
      </c>
      <c r="X16" s="59"/>
      <c r="Y16" s="59"/>
    </row>
    <row r="17" spans="1:25" s="60" customFormat="1" ht="15.75">
      <c r="A17" s="82">
        <v>12</v>
      </c>
      <c r="B17" s="82"/>
      <c r="C17" s="101"/>
      <c r="D17" s="101"/>
      <c r="E17" s="101"/>
      <c r="F17" s="84"/>
      <c r="G17" s="82"/>
      <c r="H17" s="82"/>
      <c r="I17" s="85"/>
      <c r="J17" s="85"/>
      <c r="K17" s="86">
        <f t="shared" si="0"/>
        <v>0</v>
      </c>
      <c r="L17" s="87" t="s">
        <v>80</v>
      </c>
      <c r="M17" s="100"/>
      <c r="N17" s="82"/>
      <c r="O17" s="89">
        <f t="shared" si="1"/>
        <v>0</v>
      </c>
      <c r="P17" s="74"/>
      <c r="Q17" s="91"/>
      <c r="R17" s="92"/>
      <c r="S17" s="93"/>
      <c r="T17" s="94"/>
      <c r="U17" s="99">
        <f t="shared" si="2"/>
        <v>0</v>
      </c>
      <c r="V17" s="96"/>
      <c r="W17" s="97">
        <f t="shared" si="3"/>
        <v>0</v>
      </c>
      <c r="X17" s="59"/>
      <c r="Y17" s="59"/>
    </row>
    <row r="18" spans="1:25" s="60" customFormat="1" ht="15.75" customHeight="1">
      <c r="A18" s="82">
        <v>13</v>
      </c>
      <c r="B18" s="82"/>
      <c r="C18" s="101"/>
      <c r="D18" s="101"/>
      <c r="E18" s="101"/>
      <c r="F18" s="84"/>
      <c r="G18" s="82"/>
      <c r="H18" s="82"/>
      <c r="I18" s="85"/>
      <c r="J18" s="85"/>
      <c r="K18" s="86">
        <f t="shared" si="0"/>
        <v>0</v>
      </c>
      <c r="L18" s="87" t="s">
        <v>80</v>
      </c>
      <c r="M18" s="100"/>
      <c r="N18" s="82"/>
      <c r="O18" s="89">
        <f t="shared" si="1"/>
        <v>0</v>
      </c>
      <c r="P18" s="74"/>
      <c r="Q18" s="91"/>
      <c r="R18" s="92"/>
      <c r="S18" s="93"/>
      <c r="T18" s="94"/>
      <c r="U18" s="99">
        <f t="shared" si="2"/>
        <v>0</v>
      </c>
      <c r="V18" s="96"/>
      <c r="W18" s="97">
        <f t="shared" si="3"/>
        <v>0</v>
      </c>
      <c r="X18" s="59"/>
      <c r="Y18" s="59"/>
    </row>
    <row r="19" spans="1:25" s="60" customFormat="1" ht="15.75" customHeight="1">
      <c r="A19" s="82">
        <v>14</v>
      </c>
      <c r="B19" s="82"/>
      <c r="C19" s="101"/>
      <c r="D19" s="101"/>
      <c r="E19" s="101"/>
      <c r="F19" s="84"/>
      <c r="G19" s="82"/>
      <c r="H19" s="82"/>
      <c r="I19" s="85"/>
      <c r="J19" s="85"/>
      <c r="K19" s="86">
        <f t="shared" si="0"/>
        <v>0</v>
      </c>
      <c r="L19" s="87" t="s">
        <v>80</v>
      </c>
      <c r="M19" s="100"/>
      <c r="N19" s="82"/>
      <c r="O19" s="89">
        <f t="shared" si="1"/>
        <v>0</v>
      </c>
      <c r="P19" s="74"/>
      <c r="Q19" s="91"/>
      <c r="R19" s="92"/>
      <c r="S19" s="93"/>
      <c r="T19" s="94"/>
      <c r="U19" s="99">
        <f t="shared" si="2"/>
        <v>0</v>
      </c>
      <c r="V19" s="96"/>
      <c r="W19" s="97">
        <f t="shared" si="3"/>
        <v>0</v>
      </c>
      <c r="X19" s="59"/>
      <c r="Y19" s="59"/>
    </row>
    <row r="20" spans="1:25" s="60" customFormat="1" ht="15.75" customHeight="1">
      <c r="A20" s="82">
        <v>15</v>
      </c>
      <c r="B20" s="82"/>
      <c r="C20" s="101"/>
      <c r="D20" s="101"/>
      <c r="E20" s="101"/>
      <c r="F20" s="84"/>
      <c r="G20" s="82"/>
      <c r="H20" s="82"/>
      <c r="I20" s="85"/>
      <c r="J20" s="85"/>
      <c r="K20" s="86">
        <f t="shared" si="0"/>
        <v>0</v>
      </c>
      <c r="L20" s="87" t="s">
        <v>80</v>
      </c>
      <c r="M20" s="100"/>
      <c r="N20" s="82"/>
      <c r="O20" s="89">
        <f t="shared" si="1"/>
        <v>0</v>
      </c>
      <c r="P20" s="74"/>
      <c r="Q20" s="91"/>
      <c r="R20" s="92"/>
      <c r="S20" s="93"/>
      <c r="T20" s="94"/>
      <c r="U20" s="99">
        <f t="shared" si="2"/>
        <v>0</v>
      </c>
      <c r="V20" s="96"/>
      <c r="W20" s="97">
        <f t="shared" si="3"/>
        <v>0</v>
      </c>
      <c r="X20" s="59"/>
      <c r="Y20" s="59"/>
    </row>
    <row r="21" spans="1:25" s="60" customFormat="1" ht="15.75" customHeight="1">
      <c r="A21" s="82">
        <v>16</v>
      </c>
      <c r="B21" s="82"/>
      <c r="C21" s="101"/>
      <c r="D21" s="101"/>
      <c r="E21" s="101"/>
      <c r="F21" s="84"/>
      <c r="G21" s="82"/>
      <c r="H21" s="82"/>
      <c r="I21" s="85"/>
      <c r="J21" s="85"/>
      <c r="K21" s="86">
        <f t="shared" si="0"/>
        <v>0</v>
      </c>
      <c r="L21" s="87" t="s">
        <v>80</v>
      </c>
      <c r="M21" s="100"/>
      <c r="N21" s="82"/>
      <c r="O21" s="89">
        <f t="shared" si="1"/>
        <v>0</v>
      </c>
      <c r="P21" s="74"/>
      <c r="Q21" s="91"/>
      <c r="R21" s="92"/>
      <c r="S21" s="93"/>
      <c r="T21" s="94"/>
      <c r="U21" s="99">
        <f t="shared" si="2"/>
        <v>0</v>
      </c>
      <c r="V21" s="96"/>
      <c r="W21" s="97">
        <f t="shared" si="3"/>
        <v>0</v>
      </c>
      <c r="X21" s="59"/>
      <c r="Y21" s="59"/>
    </row>
    <row r="22" spans="1:25" s="60" customFormat="1" ht="15.75" customHeight="1">
      <c r="A22" s="82">
        <v>17</v>
      </c>
      <c r="B22" s="82"/>
      <c r="C22" s="101"/>
      <c r="D22" s="101"/>
      <c r="E22" s="101"/>
      <c r="F22" s="84"/>
      <c r="G22" s="82"/>
      <c r="H22" s="82"/>
      <c r="I22" s="85"/>
      <c r="J22" s="85"/>
      <c r="K22" s="86">
        <f t="shared" si="0"/>
        <v>0</v>
      </c>
      <c r="L22" s="87" t="s">
        <v>80</v>
      </c>
      <c r="M22" s="100"/>
      <c r="N22" s="82"/>
      <c r="O22" s="89">
        <f t="shared" si="1"/>
        <v>0</v>
      </c>
      <c r="P22" s="74"/>
      <c r="Q22" s="91"/>
      <c r="R22" s="92"/>
      <c r="S22" s="93"/>
      <c r="T22" s="94"/>
      <c r="U22" s="99">
        <f t="shared" si="2"/>
        <v>0</v>
      </c>
      <c r="V22" s="96"/>
      <c r="W22" s="97">
        <f t="shared" si="3"/>
        <v>0</v>
      </c>
      <c r="X22" s="59"/>
      <c r="Y22" s="59"/>
    </row>
    <row r="23" spans="1:25" s="60" customFormat="1" ht="15.75" customHeight="1">
      <c r="A23" s="82">
        <v>18</v>
      </c>
      <c r="B23" s="82"/>
      <c r="C23" s="101"/>
      <c r="D23" s="101"/>
      <c r="E23" s="101"/>
      <c r="F23" s="84"/>
      <c r="G23" s="82"/>
      <c r="H23" s="82"/>
      <c r="I23" s="85"/>
      <c r="J23" s="85"/>
      <c r="K23" s="86">
        <f t="shared" si="0"/>
        <v>0</v>
      </c>
      <c r="L23" s="87" t="s">
        <v>80</v>
      </c>
      <c r="M23" s="100"/>
      <c r="N23" s="82"/>
      <c r="O23" s="89">
        <f t="shared" si="1"/>
        <v>0</v>
      </c>
      <c r="P23" s="74"/>
      <c r="Q23" s="91"/>
      <c r="R23" s="92"/>
      <c r="S23" s="93"/>
      <c r="T23" s="94"/>
      <c r="U23" s="99">
        <f t="shared" si="2"/>
        <v>0</v>
      </c>
      <c r="V23" s="96"/>
      <c r="W23" s="97">
        <f t="shared" si="3"/>
        <v>0</v>
      </c>
      <c r="X23" s="59"/>
      <c r="Y23" s="59"/>
    </row>
    <row r="24" spans="1:25" s="60" customFormat="1" ht="15.75" customHeight="1">
      <c r="A24" s="82">
        <v>19</v>
      </c>
      <c r="B24" s="82"/>
      <c r="C24" s="101"/>
      <c r="D24" s="101"/>
      <c r="E24" s="101"/>
      <c r="F24" s="84"/>
      <c r="G24" s="82"/>
      <c r="H24" s="82"/>
      <c r="I24" s="85"/>
      <c r="J24" s="85"/>
      <c r="K24" s="86">
        <f t="shared" si="0"/>
        <v>0</v>
      </c>
      <c r="L24" s="87" t="s">
        <v>80</v>
      </c>
      <c r="M24" s="100"/>
      <c r="N24" s="82"/>
      <c r="O24" s="89">
        <f t="shared" si="1"/>
        <v>0</v>
      </c>
      <c r="P24" s="74"/>
      <c r="Q24" s="91"/>
      <c r="R24" s="92"/>
      <c r="S24" s="93"/>
      <c r="T24" s="94"/>
      <c r="U24" s="99">
        <f t="shared" si="2"/>
        <v>0</v>
      </c>
      <c r="V24" s="96"/>
      <c r="W24" s="97">
        <f t="shared" si="3"/>
        <v>0</v>
      </c>
      <c r="X24" s="59"/>
      <c r="Y24" s="59"/>
    </row>
    <row r="25" spans="1:25" s="60" customFormat="1" ht="15.75" customHeight="1">
      <c r="A25" s="82">
        <v>20</v>
      </c>
      <c r="B25" s="82"/>
      <c r="C25" s="101"/>
      <c r="D25" s="101"/>
      <c r="E25" s="101"/>
      <c r="F25" s="84"/>
      <c r="G25" s="82"/>
      <c r="H25" s="82"/>
      <c r="I25" s="85"/>
      <c r="J25" s="85"/>
      <c r="K25" s="86">
        <f t="shared" si="0"/>
        <v>0</v>
      </c>
      <c r="L25" s="87" t="s">
        <v>80</v>
      </c>
      <c r="M25" s="100"/>
      <c r="N25" s="82"/>
      <c r="O25" s="89">
        <f t="shared" si="1"/>
        <v>0</v>
      </c>
      <c r="P25" s="74"/>
      <c r="Q25" s="91"/>
      <c r="R25" s="92"/>
      <c r="S25" s="93"/>
      <c r="T25" s="94"/>
      <c r="U25" s="99">
        <f t="shared" si="2"/>
        <v>0</v>
      </c>
      <c r="V25" s="96"/>
      <c r="W25" s="97">
        <f t="shared" si="3"/>
        <v>0</v>
      </c>
      <c r="X25" s="59"/>
      <c r="Y25" s="59"/>
    </row>
    <row r="26" spans="1:25" s="60" customFormat="1" ht="15.75" customHeight="1" thickBot="1">
      <c r="A26" s="102">
        <v>21</v>
      </c>
      <c r="B26" s="102"/>
      <c r="C26" s="103"/>
      <c r="D26" s="103"/>
      <c r="E26" s="103"/>
      <c r="F26" s="104"/>
      <c r="G26" s="102"/>
      <c r="H26" s="102"/>
      <c r="I26" s="105"/>
      <c r="J26" s="105"/>
      <c r="K26" s="106">
        <f t="shared" si="0"/>
        <v>0</v>
      </c>
      <c r="L26" s="107" t="s">
        <v>80</v>
      </c>
      <c r="M26" s="108"/>
      <c r="N26" s="102"/>
      <c r="O26" s="109">
        <f t="shared" si="1"/>
        <v>0</v>
      </c>
      <c r="P26" s="74"/>
      <c r="Q26" s="91"/>
      <c r="R26" s="92"/>
      <c r="S26" s="93"/>
      <c r="T26" s="94"/>
      <c r="U26" s="99">
        <f t="shared" si="2"/>
        <v>0</v>
      </c>
      <c r="V26" s="96"/>
      <c r="W26" s="97">
        <f t="shared" si="3"/>
        <v>0</v>
      </c>
      <c r="X26" s="59"/>
      <c r="Y26" s="59"/>
    </row>
    <row r="27" spans="1:25" s="60" customFormat="1" ht="15.75" customHeight="1">
      <c r="A27" s="298" t="s">
        <v>160</v>
      </c>
      <c r="B27" s="299"/>
      <c r="C27" s="299"/>
      <c r="D27" s="299"/>
      <c r="E27" s="299"/>
      <c r="F27" s="299"/>
      <c r="G27" s="299"/>
      <c r="H27" s="299"/>
      <c r="I27" s="299"/>
      <c r="J27" s="300"/>
      <c r="K27" s="301">
        <f t="shared" si="0"/>
        <v>0</v>
      </c>
      <c r="L27" s="304" t="s">
        <v>161</v>
      </c>
      <c r="M27" s="305"/>
      <c r="N27" s="306"/>
      <c r="O27" s="110">
        <f t="shared" si="1"/>
        <v>0</v>
      </c>
      <c r="P27" s="74"/>
      <c r="Q27" s="91"/>
      <c r="R27" s="92"/>
      <c r="S27" s="93"/>
      <c r="T27" s="94"/>
      <c r="U27" s="99">
        <f t="shared" si="2"/>
        <v>0</v>
      </c>
      <c r="V27" s="96"/>
      <c r="W27" s="97">
        <f t="shared" si="3"/>
        <v>0</v>
      </c>
      <c r="X27" s="74"/>
      <c r="Y27" s="59"/>
    </row>
    <row r="28" spans="1:25" s="60" customFormat="1" ht="15.75" customHeight="1" thickBot="1">
      <c r="A28" s="307"/>
      <c r="B28" s="308"/>
      <c r="C28" s="308"/>
      <c r="D28" s="308"/>
      <c r="E28" s="308"/>
      <c r="F28" s="308"/>
      <c r="G28" s="308"/>
      <c r="H28" s="308"/>
      <c r="I28" s="308"/>
      <c r="J28" s="309"/>
      <c r="K28" s="302"/>
      <c r="L28" s="111" t="s">
        <v>162</v>
      </c>
      <c r="M28" s="112"/>
      <c r="N28" s="113"/>
      <c r="O28" s="114">
        <f t="shared" si="1"/>
        <v>0</v>
      </c>
      <c r="P28" s="74"/>
      <c r="Q28" s="115"/>
      <c r="R28" s="116"/>
      <c r="S28" s="117"/>
      <c r="T28" s="118"/>
      <c r="U28" s="119">
        <f t="shared" si="2"/>
        <v>0</v>
      </c>
      <c r="V28" s="120"/>
      <c r="W28" s="121">
        <f t="shared" si="3"/>
        <v>0</v>
      </c>
      <c r="X28" s="74"/>
      <c r="Y28" s="59"/>
    </row>
    <row r="29" spans="1:25" s="60" customFormat="1" ht="15.75" customHeight="1">
      <c r="A29" s="307"/>
      <c r="B29" s="308"/>
      <c r="C29" s="308"/>
      <c r="D29" s="308"/>
      <c r="E29" s="308"/>
      <c r="F29" s="308"/>
      <c r="G29" s="308"/>
      <c r="H29" s="308"/>
      <c r="I29" s="308"/>
      <c r="J29" s="309"/>
      <c r="K29" s="302"/>
      <c r="L29" s="111" t="s">
        <v>163</v>
      </c>
      <c r="M29" s="112"/>
      <c r="N29" s="113"/>
      <c r="O29" s="114">
        <f t="shared" si="1"/>
        <v>0</v>
      </c>
      <c r="P29" s="74"/>
      <c r="Q29" s="122"/>
      <c r="R29" s="123" t="s">
        <v>43</v>
      </c>
      <c r="S29" s="51"/>
      <c r="T29" s="124">
        <f>SUM(T8:T28)</f>
        <v>1</v>
      </c>
      <c r="U29" s="125">
        <f>SUM(U8:U28)</f>
        <v>5.5</v>
      </c>
      <c r="V29" s="126"/>
      <c r="W29" s="127">
        <f>SUM(W8:W28)</f>
        <v>4125</v>
      </c>
      <c r="X29" s="74"/>
      <c r="Y29" s="59"/>
    </row>
    <row r="30" spans="1:25" s="60" customFormat="1" ht="15.75" customHeight="1">
      <c r="A30" s="307"/>
      <c r="B30" s="308"/>
      <c r="C30" s="308"/>
      <c r="D30" s="308"/>
      <c r="E30" s="308"/>
      <c r="F30" s="308"/>
      <c r="G30" s="308"/>
      <c r="H30" s="308"/>
      <c r="I30" s="308"/>
      <c r="J30" s="309"/>
      <c r="K30" s="302"/>
      <c r="L30" s="111" t="s">
        <v>151</v>
      </c>
      <c r="M30" s="112"/>
      <c r="N30" s="113"/>
      <c r="O30" s="114">
        <f t="shared" si="1"/>
        <v>0</v>
      </c>
      <c r="P30" s="74"/>
      <c r="Q30" s="122"/>
      <c r="R30" s="123"/>
      <c r="S30" s="51"/>
      <c r="T30" s="126"/>
      <c r="U30" s="126"/>
      <c r="V30" s="126"/>
      <c r="W30" s="127"/>
      <c r="X30" s="74"/>
      <c r="Y30" s="59"/>
    </row>
    <row r="31" spans="1:25" s="60" customFormat="1" ht="15.75" customHeight="1">
      <c r="A31" s="307"/>
      <c r="B31" s="308"/>
      <c r="C31" s="308"/>
      <c r="D31" s="308"/>
      <c r="E31" s="308"/>
      <c r="F31" s="308"/>
      <c r="G31" s="308"/>
      <c r="H31" s="308"/>
      <c r="I31" s="308"/>
      <c r="J31" s="309"/>
      <c r="K31" s="302"/>
      <c r="L31" s="111" t="s">
        <v>164</v>
      </c>
      <c r="M31" s="112"/>
      <c r="N31" s="113"/>
      <c r="O31" s="114">
        <f>K31*N31</f>
        <v>0</v>
      </c>
      <c r="P31" s="74"/>
      <c r="Q31" s="50"/>
      <c r="R31" s="51"/>
      <c r="S31" s="51"/>
      <c r="T31" s="51"/>
      <c r="U31" s="51"/>
      <c r="V31" s="51"/>
      <c r="W31" s="52"/>
      <c r="X31" s="74"/>
      <c r="Y31" s="59"/>
    </row>
    <row r="32" spans="1:25" s="60" customFormat="1" ht="15" customHeight="1" thickBot="1">
      <c r="A32" s="280"/>
      <c r="B32" s="281"/>
      <c r="C32" s="281"/>
      <c r="D32" s="281"/>
      <c r="E32" s="281"/>
      <c r="F32" s="281"/>
      <c r="G32" s="281"/>
      <c r="H32" s="281"/>
      <c r="I32" s="281"/>
      <c r="J32" s="282"/>
      <c r="K32" s="303"/>
      <c r="L32" s="283" t="s">
        <v>165</v>
      </c>
      <c r="M32" s="284"/>
      <c r="N32" s="285"/>
      <c r="O32" s="128">
        <f>K32*N32</f>
        <v>0</v>
      </c>
      <c r="P32" s="74"/>
      <c r="Q32" s="50"/>
      <c r="R32" s="51"/>
      <c r="S32" s="51"/>
      <c r="T32" s="51"/>
      <c r="U32" s="51"/>
      <c r="V32" s="51"/>
      <c r="W32" s="52"/>
      <c r="X32" s="74"/>
      <c r="Y32" s="59"/>
    </row>
    <row r="33" spans="1:31" s="60" customFormat="1" ht="13.5" hidden="1" customHeight="1">
      <c r="A33" s="286"/>
      <c r="B33" s="286"/>
      <c r="C33" s="286"/>
      <c r="D33" s="286"/>
      <c r="E33" s="286"/>
      <c r="F33" s="286"/>
      <c r="G33" s="286"/>
      <c r="H33" s="286"/>
      <c r="I33" s="286"/>
      <c r="J33" s="286"/>
      <c r="K33" s="129">
        <f>(C33/1000)*(D33/1000)*E33</f>
        <v>0</v>
      </c>
      <c r="L33" s="287"/>
      <c r="M33" s="288"/>
      <c r="N33" s="289"/>
      <c r="O33" s="130">
        <f>K33*N33</f>
        <v>0</v>
      </c>
      <c r="P33" s="59"/>
      <c r="Q33" s="50"/>
      <c r="R33" s="51"/>
      <c r="S33" s="51"/>
      <c r="T33" s="51"/>
      <c r="U33" s="51"/>
      <c r="V33" s="51"/>
      <c r="W33" s="52"/>
      <c r="X33" s="59"/>
      <c r="Y33" s="59"/>
    </row>
    <row r="34" spans="1:31" s="60" customFormat="1" ht="24" customHeight="1">
      <c r="A34" s="131"/>
      <c r="B34" s="131"/>
      <c r="C34" s="63"/>
      <c r="D34" s="132" t="s">
        <v>166</v>
      </c>
      <c r="E34" s="133">
        <f>SUM(E8:E33)+SUM(E33)</f>
        <v>1</v>
      </c>
      <c r="F34" s="134" t="s">
        <v>167</v>
      </c>
      <c r="G34" s="134"/>
      <c r="H34" s="134"/>
      <c r="I34" s="63"/>
      <c r="J34" s="132" t="s">
        <v>168</v>
      </c>
      <c r="K34" s="135">
        <f>SUM(K8:K33)</f>
        <v>0.141176</v>
      </c>
      <c r="L34" s="136"/>
      <c r="M34" s="137"/>
      <c r="N34" s="137" t="s">
        <v>169</v>
      </c>
      <c r="O34" s="138">
        <f>SUM(O8:O33)</f>
        <v>916.23223999999993</v>
      </c>
      <c r="P34" s="59"/>
      <c r="Q34" s="50"/>
      <c r="R34" s="51"/>
      <c r="S34" s="51"/>
      <c r="T34" s="51"/>
      <c r="U34" s="51"/>
      <c r="V34" s="51"/>
      <c r="W34" s="52"/>
      <c r="X34" s="59"/>
      <c r="Y34" s="59"/>
    </row>
    <row r="35" spans="1:31" s="60" customFormat="1" ht="15.75" customHeight="1">
      <c r="A35" s="139"/>
      <c r="B35" s="140"/>
      <c r="C35" s="140"/>
      <c r="D35" s="140"/>
      <c r="E35" s="140"/>
      <c r="F35" s="139"/>
      <c r="G35" s="139"/>
      <c r="H35" s="139"/>
      <c r="I35" s="132"/>
      <c r="J35" s="132"/>
      <c r="K35" s="63"/>
      <c r="L35" s="290" t="s">
        <v>170</v>
      </c>
      <c r="M35" s="290"/>
      <c r="N35" s="290"/>
      <c r="O35" s="141">
        <v>0</v>
      </c>
      <c r="P35" s="59"/>
      <c r="Q35" s="50"/>
      <c r="R35" s="51"/>
      <c r="S35" s="51"/>
      <c r="T35" s="51"/>
      <c r="U35" s="51"/>
      <c r="V35" s="51"/>
      <c r="W35" s="52"/>
      <c r="X35" s="59"/>
      <c r="Y35" s="59"/>
    </row>
    <row r="36" spans="1:31" s="60" customFormat="1" ht="17.25" customHeight="1">
      <c r="A36" s="55"/>
      <c r="B36" s="69"/>
      <c r="C36" s="131"/>
      <c r="D36" s="131"/>
      <c r="E36" s="131"/>
      <c r="F36" s="142"/>
      <c r="G36" s="142"/>
      <c r="H36" s="140"/>
      <c r="I36" s="140"/>
      <c r="J36" s="140"/>
      <c r="K36" s="63"/>
      <c r="L36" s="140"/>
      <c r="M36" s="272" t="s">
        <v>44</v>
      </c>
      <c r="N36" s="272"/>
      <c r="O36" s="143">
        <f>O38-O35</f>
        <v>916.23223999999993</v>
      </c>
      <c r="P36" s="69"/>
      <c r="Q36" s="50"/>
      <c r="R36" s="51"/>
      <c r="S36" s="51"/>
      <c r="T36" s="51"/>
      <c r="U36" s="51"/>
      <c r="V36" s="51"/>
      <c r="W36" s="52"/>
      <c r="X36" s="59"/>
      <c r="Y36" s="59"/>
    </row>
    <row r="37" spans="1:31" s="60" customFormat="1" ht="0.75" customHeight="1">
      <c r="A37" s="144"/>
      <c r="B37" s="144"/>
      <c r="C37" s="134"/>
      <c r="D37" s="134"/>
      <c r="E37" s="134"/>
      <c r="F37" s="134"/>
      <c r="G37" s="134"/>
      <c r="H37" s="134"/>
      <c r="I37" s="134"/>
      <c r="J37" s="134"/>
      <c r="K37" s="63"/>
      <c r="L37" s="134"/>
      <c r="M37" s="134"/>
      <c r="N37" s="134"/>
      <c r="O37" s="134"/>
      <c r="P37" s="59"/>
      <c r="Q37" s="50"/>
      <c r="R37" s="51"/>
      <c r="S37" s="51"/>
      <c r="T37" s="51"/>
      <c r="U37" s="51"/>
      <c r="V37" s="51"/>
      <c r="W37" s="52"/>
      <c r="X37" s="59"/>
      <c r="Y37" s="59"/>
    </row>
    <row r="38" spans="1:31" s="60" customFormat="1" ht="16.5" thickBot="1">
      <c r="A38" s="144"/>
      <c r="B38" s="144"/>
      <c r="C38" s="134"/>
      <c r="D38" s="134"/>
      <c r="E38" s="134"/>
      <c r="F38" s="134"/>
      <c r="G38" s="134"/>
      <c r="H38" s="134"/>
      <c r="I38" s="134"/>
      <c r="J38" s="134"/>
      <c r="K38" s="63"/>
      <c r="L38" s="134"/>
      <c r="M38" s="272" t="s">
        <v>171</v>
      </c>
      <c r="N38" s="272"/>
      <c r="O38" s="138">
        <f>L36+O34+L37+L38</f>
        <v>916.23223999999993</v>
      </c>
      <c r="P38" s="59"/>
      <c r="Q38" s="50"/>
      <c r="R38" s="51"/>
      <c r="S38" s="51"/>
      <c r="T38" s="51"/>
      <c r="U38" s="51"/>
      <c r="V38" s="51"/>
      <c r="W38" s="52"/>
      <c r="X38" s="59"/>
      <c r="Y38" s="59"/>
    </row>
    <row r="39" spans="1:31" s="148" customFormat="1" ht="15.75" customHeight="1" outlineLevel="1">
      <c r="A39" s="273" t="s">
        <v>45</v>
      </c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5"/>
      <c r="R39" s="145"/>
      <c r="S39" s="145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7"/>
    </row>
    <row r="40" spans="1:31" s="148" customFormat="1" ht="15.75" customHeight="1" outlineLevel="1">
      <c r="A40" s="276" t="s">
        <v>46</v>
      </c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8"/>
      <c r="R40" s="145"/>
      <c r="S40" s="145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7"/>
    </row>
    <row r="41" spans="1:31" s="148" customFormat="1" ht="15.75" customHeight="1" outlineLevel="1">
      <c r="A41" s="276" t="s">
        <v>47</v>
      </c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149"/>
      <c r="M41" s="149"/>
      <c r="N41" s="149"/>
      <c r="O41" s="150"/>
      <c r="P41" s="149"/>
      <c r="Q41" s="151"/>
      <c r="R41" s="145"/>
      <c r="S41" s="145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7"/>
    </row>
    <row r="42" spans="1:31" s="148" customFormat="1" ht="15.75" customHeight="1" outlineLevel="1">
      <c r="A42" s="276" t="s">
        <v>48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149"/>
      <c r="M42" s="149"/>
      <c r="N42" s="149"/>
      <c r="O42" s="150"/>
      <c r="P42" s="149"/>
      <c r="Q42" s="151"/>
      <c r="R42" s="145"/>
      <c r="S42" s="145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7"/>
    </row>
    <row r="43" spans="1:31" s="148" customFormat="1" ht="15.75" customHeight="1" outlineLevel="1">
      <c r="A43" s="279" t="s">
        <v>49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3"/>
      <c r="R43" s="145"/>
      <c r="S43" s="145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7"/>
    </row>
    <row r="44" spans="1:31" s="148" customFormat="1" ht="15.75" customHeight="1" outlineLevel="1">
      <c r="A44" s="264" t="s">
        <v>50</v>
      </c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  <c r="R44" s="145"/>
      <c r="S44" s="145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7"/>
    </row>
    <row r="45" spans="1:31" s="148" customFormat="1" ht="15.75" customHeight="1" outlineLevel="1">
      <c r="A45" s="267" t="s">
        <v>51</v>
      </c>
      <c r="B45" s="268"/>
      <c r="C45" s="268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9"/>
      <c r="R45" s="145"/>
      <c r="S45" s="145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7"/>
    </row>
    <row r="46" spans="1:31" s="148" customFormat="1" ht="15.75" customHeight="1" outlineLevel="1">
      <c r="A46" s="155" t="s">
        <v>52</v>
      </c>
      <c r="B46" s="244" t="s">
        <v>53</v>
      </c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5"/>
      <c r="R46" s="145"/>
      <c r="S46" s="145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7"/>
    </row>
    <row r="47" spans="1:31" s="148" customFormat="1" ht="15.75" customHeight="1" outlineLevel="1">
      <c r="A47" s="152" t="s">
        <v>54</v>
      </c>
      <c r="B47" s="244" t="s">
        <v>55</v>
      </c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  <c r="R47" s="145"/>
      <c r="S47" s="145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7"/>
    </row>
    <row r="48" spans="1:31" s="148" customFormat="1" ht="15.75" customHeight="1" outlineLevel="1">
      <c r="A48" s="152" t="s">
        <v>56</v>
      </c>
      <c r="B48" s="244" t="s">
        <v>57</v>
      </c>
      <c r="C48" s="244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5"/>
      <c r="R48" s="145"/>
      <c r="S48" s="145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7"/>
    </row>
    <row r="49" spans="1:31" s="148" customFormat="1" ht="15.75" customHeight="1" outlineLevel="1">
      <c r="A49" s="155" t="s">
        <v>58</v>
      </c>
      <c r="B49" s="270" t="s">
        <v>59</v>
      </c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1"/>
      <c r="R49" s="145"/>
      <c r="S49" s="145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7"/>
    </row>
    <row r="50" spans="1:31" s="148" customFormat="1" ht="15.75" customHeight="1" outlineLevel="1">
      <c r="A50" s="153"/>
      <c r="B50" s="154"/>
      <c r="C50" s="154"/>
      <c r="D50" s="154"/>
      <c r="E50" s="154"/>
      <c r="F50" s="150" t="s">
        <v>60</v>
      </c>
      <c r="G50" s="154"/>
      <c r="H50" s="154"/>
      <c r="I50" s="258" t="s">
        <v>61</v>
      </c>
      <c r="J50" s="258"/>
      <c r="K50" s="258"/>
      <c r="L50" s="258"/>
      <c r="M50" s="258"/>
      <c r="N50" s="258"/>
      <c r="O50" s="258"/>
      <c r="P50" s="258"/>
      <c r="Q50" s="259"/>
      <c r="R50" s="145"/>
      <c r="S50" s="145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7"/>
    </row>
    <row r="51" spans="1:31" s="148" customFormat="1" ht="15.75" customHeight="1" outlineLevel="1">
      <c r="A51" s="260" t="s">
        <v>62</v>
      </c>
      <c r="B51" s="261"/>
      <c r="C51" s="261"/>
      <c r="D51" s="262" t="s">
        <v>63</v>
      </c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2"/>
      <c r="P51" s="262"/>
      <c r="Q51" s="263"/>
      <c r="R51" s="145"/>
      <c r="S51" s="145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7"/>
    </row>
    <row r="52" spans="1:31" s="148" customFormat="1" ht="15.75" customHeight="1" outlineLevel="1">
      <c r="A52" s="260"/>
      <c r="B52" s="261"/>
      <c r="C52" s="261"/>
      <c r="D52" s="262" t="s">
        <v>64</v>
      </c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3"/>
      <c r="R52" s="145"/>
      <c r="S52" s="145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/>
    </row>
    <row r="53" spans="1:31" s="148" customFormat="1" ht="15.75" customHeight="1" outlineLevel="1">
      <c r="A53" s="260"/>
      <c r="B53" s="261"/>
      <c r="C53" s="261"/>
      <c r="D53" s="262" t="s">
        <v>65</v>
      </c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2"/>
      <c r="P53" s="262"/>
      <c r="Q53" s="263"/>
      <c r="R53" s="145"/>
      <c r="S53" s="145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7"/>
    </row>
    <row r="54" spans="1:31" s="148" customFormat="1" ht="15.75" customHeight="1" outlineLevel="1">
      <c r="A54" s="260"/>
      <c r="B54" s="261"/>
      <c r="C54" s="261"/>
      <c r="D54" s="262" t="s">
        <v>66</v>
      </c>
      <c r="E54" s="262"/>
      <c r="F54" s="262"/>
      <c r="G54" s="262"/>
      <c r="H54" s="262"/>
      <c r="I54" s="262"/>
      <c r="J54" s="262"/>
      <c r="K54" s="262"/>
      <c r="L54" s="262"/>
      <c r="M54" s="262"/>
      <c r="N54" s="262"/>
      <c r="O54" s="262"/>
      <c r="P54" s="262"/>
      <c r="Q54" s="263"/>
      <c r="R54" s="145"/>
      <c r="S54" s="145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7"/>
    </row>
    <row r="55" spans="1:31" s="148" customFormat="1" ht="15.75" customHeight="1" outlineLevel="1">
      <c r="A55" s="260"/>
      <c r="B55" s="261"/>
      <c r="C55" s="261"/>
      <c r="D55" s="262" t="s">
        <v>67</v>
      </c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2"/>
      <c r="P55" s="262"/>
      <c r="Q55" s="263"/>
      <c r="R55" s="145"/>
      <c r="S55" s="145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7"/>
    </row>
    <row r="56" spans="1:31" s="148" customFormat="1" ht="15.75" customHeight="1" outlineLevel="1">
      <c r="A56" s="243" t="s">
        <v>68</v>
      </c>
      <c r="B56" s="244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5"/>
      <c r="R56" s="145"/>
      <c r="S56" s="145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7"/>
    </row>
    <row r="57" spans="1:31" s="148" customFormat="1" ht="15.75" customHeight="1" outlineLevel="1">
      <c r="A57" s="246" t="s">
        <v>69</v>
      </c>
      <c r="B57" s="247"/>
      <c r="C57" s="247"/>
      <c r="D57" s="247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7"/>
      <c r="P57" s="247"/>
      <c r="Q57" s="248"/>
      <c r="R57" s="145"/>
      <c r="S57" s="145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7"/>
    </row>
    <row r="58" spans="1:31" s="148" customFormat="1" ht="15.75" customHeight="1" outlineLevel="1">
      <c r="A58" s="249" t="s">
        <v>70</v>
      </c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1"/>
      <c r="R58" s="145"/>
      <c r="S58" s="145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7"/>
    </row>
    <row r="59" spans="1:31" s="148" customFormat="1" ht="15.75" customHeight="1" outlineLevel="1">
      <c r="A59" s="252" t="s">
        <v>71</v>
      </c>
      <c r="B59" s="253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4"/>
      <c r="R59" s="145"/>
      <c r="S59" s="145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7"/>
    </row>
    <row r="60" spans="1:31" s="148" customFormat="1" ht="15.75" customHeight="1" outlineLevel="1">
      <c r="A60" s="252" t="s">
        <v>72</v>
      </c>
      <c r="B60" s="253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  <c r="N60" s="253"/>
      <c r="O60" s="253"/>
      <c r="P60" s="253"/>
      <c r="Q60" s="254"/>
      <c r="R60" s="145"/>
      <c r="S60" s="145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7"/>
    </row>
    <row r="61" spans="1:31" s="148" customFormat="1" ht="15.75" customHeight="1" outlineLevel="1" thickBot="1">
      <c r="A61" s="255" t="s">
        <v>73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7"/>
      <c r="R61" s="145"/>
      <c r="S61" s="145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7"/>
    </row>
    <row r="62" spans="1:31" ht="15.7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156"/>
      <c r="L62" s="53"/>
      <c r="M62" s="53"/>
      <c r="N62" s="156"/>
      <c r="O62" s="53"/>
      <c r="P62" s="53"/>
      <c r="Q62" s="50"/>
      <c r="R62" s="51"/>
      <c r="S62" s="51"/>
      <c r="T62" s="51"/>
      <c r="U62" s="51"/>
      <c r="V62" s="51"/>
      <c r="W62" s="52"/>
      <c r="X62" s="53"/>
      <c r="Y62" s="53"/>
    </row>
    <row r="63" spans="1:31" ht="15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156"/>
      <c r="L63" s="53"/>
      <c r="M63" s="53"/>
      <c r="N63" s="156"/>
      <c r="O63" s="53"/>
      <c r="P63" s="53"/>
      <c r="Q63" s="50"/>
      <c r="R63" s="51"/>
      <c r="S63" s="51"/>
      <c r="T63" s="51"/>
      <c r="U63" s="51"/>
      <c r="V63" s="51"/>
      <c r="W63" s="52"/>
      <c r="X63" s="53"/>
      <c r="Y63" s="53"/>
    </row>
    <row r="64" spans="1:31" ht="15.7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156"/>
      <c r="L64" s="53"/>
      <c r="M64" s="53"/>
      <c r="N64" s="156"/>
      <c r="O64" s="53"/>
      <c r="P64" s="53"/>
      <c r="Q64" s="50"/>
      <c r="R64" s="51"/>
      <c r="S64" s="51"/>
      <c r="T64" s="51"/>
      <c r="U64" s="51"/>
      <c r="V64" s="51"/>
      <c r="W64" s="52"/>
      <c r="X64" s="53"/>
      <c r="Y64" s="53"/>
    </row>
    <row r="65" spans="1:25" ht="15.7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156"/>
      <c r="L65" s="53"/>
      <c r="M65" s="53"/>
      <c r="N65" s="156"/>
      <c r="O65" s="53"/>
      <c r="P65" s="53"/>
      <c r="Q65" s="50"/>
      <c r="R65" s="51"/>
      <c r="S65" s="51"/>
      <c r="T65" s="51"/>
      <c r="U65" s="51"/>
      <c r="V65" s="51"/>
      <c r="W65" s="52"/>
      <c r="X65" s="53"/>
      <c r="Y65" s="53"/>
    </row>
    <row r="66" spans="1:25" ht="15.7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156"/>
      <c r="L66" s="53"/>
      <c r="M66" s="53"/>
      <c r="N66" s="156"/>
      <c r="O66" s="53"/>
      <c r="P66" s="53"/>
      <c r="Q66" s="50"/>
      <c r="R66" s="51"/>
      <c r="S66" s="51"/>
      <c r="T66" s="51"/>
      <c r="U66" s="51"/>
      <c r="V66" s="51"/>
      <c r="W66" s="52"/>
      <c r="X66" s="53"/>
      <c r="Y66" s="53"/>
    </row>
    <row r="67" spans="1:25" ht="15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156"/>
      <c r="L67" s="53"/>
      <c r="M67" s="53"/>
      <c r="N67" s="156"/>
      <c r="O67" s="53"/>
      <c r="P67" s="53"/>
      <c r="Q67" s="50"/>
      <c r="R67" s="51"/>
      <c r="S67" s="51"/>
      <c r="T67" s="51"/>
      <c r="U67" s="51"/>
      <c r="V67" s="51"/>
      <c r="W67" s="52"/>
      <c r="X67" s="53"/>
      <c r="Y67" s="53"/>
    </row>
    <row r="68" spans="1:25" ht="15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156"/>
      <c r="L68" s="53"/>
      <c r="M68" s="53"/>
      <c r="N68" s="156"/>
      <c r="O68" s="53"/>
      <c r="P68" s="53"/>
      <c r="Q68" s="50"/>
      <c r="R68" s="51"/>
      <c r="S68" s="51"/>
      <c r="T68" s="51"/>
      <c r="U68" s="51"/>
      <c r="V68" s="51"/>
      <c r="W68" s="52"/>
      <c r="X68" s="53"/>
      <c r="Y68" s="53"/>
    </row>
    <row r="69" spans="1:25" ht="15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156"/>
      <c r="L69" s="53"/>
      <c r="M69" s="53"/>
      <c r="N69" s="156"/>
      <c r="O69" s="53"/>
      <c r="P69" s="53"/>
      <c r="Q69" s="50"/>
      <c r="R69" s="51"/>
      <c r="S69" s="51"/>
      <c r="T69" s="51"/>
      <c r="U69" s="51"/>
      <c r="V69" s="51"/>
      <c r="W69" s="52"/>
      <c r="X69" s="53"/>
      <c r="Y69" s="53"/>
    </row>
    <row r="70" spans="1:25" ht="15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156"/>
      <c r="L70" s="53"/>
      <c r="M70" s="53"/>
      <c r="N70" s="156"/>
      <c r="O70" s="53"/>
      <c r="P70" s="53"/>
      <c r="Q70" s="50"/>
      <c r="R70" s="51"/>
      <c r="S70" s="51"/>
      <c r="T70" s="51"/>
      <c r="U70" s="51"/>
      <c r="V70" s="51"/>
      <c r="W70" s="52"/>
      <c r="X70" s="53"/>
      <c r="Y70" s="53"/>
    </row>
    <row r="71" spans="1:25" ht="15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156"/>
      <c r="L71" s="53"/>
      <c r="M71" s="53"/>
      <c r="N71" s="156"/>
      <c r="O71" s="53"/>
      <c r="P71" s="53"/>
      <c r="Q71" s="50"/>
      <c r="R71" s="51"/>
      <c r="S71" s="51"/>
      <c r="T71" s="51"/>
      <c r="U71" s="51"/>
      <c r="V71" s="51"/>
      <c r="W71" s="52"/>
      <c r="X71" s="53"/>
      <c r="Y71" s="53"/>
    </row>
    <row r="72" spans="1:25" ht="15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156"/>
      <c r="L72" s="53"/>
      <c r="M72" s="53"/>
      <c r="N72" s="156"/>
      <c r="O72" s="53"/>
      <c r="P72" s="53"/>
      <c r="Q72" s="50"/>
      <c r="R72" s="51"/>
      <c r="S72" s="51"/>
      <c r="T72" s="51"/>
      <c r="U72" s="51"/>
      <c r="V72" s="51"/>
      <c r="W72" s="52"/>
      <c r="X72" s="53"/>
      <c r="Y72" s="53"/>
    </row>
    <row r="73" spans="1:25" ht="15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156"/>
      <c r="L73" s="53"/>
      <c r="M73" s="53"/>
      <c r="N73" s="156"/>
      <c r="O73" s="53"/>
      <c r="P73" s="53"/>
      <c r="Q73" s="50"/>
      <c r="R73" s="51"/>
      <c r="S73" s="51"/>
      <c r="T73" s="51"/>
      <c r="U73" s="51"/>
      <c r="V73" s="51"/>
      <c r="W73" s="52"/>
      <c r="X73" s="53"/>
      <c r="Y73" s="53"/>
    </row>
    <row r="74" spans="1:25" ht="15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156"/>
      <c r="L74" s="53"/>
      <c r="M74" s="53"/>
      <c r="N74" s="156"/>
      <c r="O74" s="53"/>
      <c r="P74" s="53"/>
      <c r="Q74" s="50"/>
      <c r="R74" s="51"/>
      <c r="S74" s="51"/>
      <c r="T74" s="51"/>
      <c r="U74" s="51"/>
      <c r="V74" s="51"/>
      <c r="W74" s="52"/>
      <c r="X74" s="53"/>
      <c r="Y74" s="53"/>
    </row>
    <row r="75" spans="1:25" ht="15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156"/>
      <c r="L75" s="53"/>
      <c r="M75" s="53"/>
      <c r="N75" s="156"/>
      <c r="O75" s="53"/>
      <c r="P75" s="53"/>
      <c r="Q75" s="50"/>
      <c r="R75" s="51"/>
      <c r="S75" s="51"/>
      <c r="T75" s="51"/>
      <c r="U75" s="51"/>
      <c r="V75" s="51"/>
      <c r="W75" s="52"/>
      <c r="X75" s="53"/>
      <c r="Y75" s="53"/>
    </row>
    <row r="76" spans="1:25" ht="15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156"/>
      <c r="L76" s="53"/>
      <c r="M76" s="53"/>
      <c r="N76" s="156"/>
      <c r="O76" s="53"/>
      <c r="P76" s="53"/>
      <c r="Q76" s="50"/>
      <c r="R76" s="51"/>
      <c r="S76" s="51"/>
      <c r="T76" s="51"/>
      <c r="U76" s="51"/>
      <c r="V76" s="51"/>
      <c r="W76" s="52"/>
      <c r="X76" s="53"/>
      <c r="Y76" s="53"/>
    </row>
    <row r="77" spans="1:25" ht="15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156"/>
      <c r="L77" s="53"/>
      <c r="M77" s="53"/>
      <c r="N77" s="156"/>
      <c r="O77" s="53"/>
      <c r="P77" s="53"/>
      <c r="Q77" s="50"/>
      <c r="R77" s="51"/>
      <c r="S77" s="51"/>
      <c r="T77" s="51"/>
      <c r="U77" s="51"/>
      <c r="V77" s="51"/>
      <c r="W77" s="52"/>
      <c r="X77" s="53"/>
      <c r="Y77" s="53"/>
    </row>
    <row r="78" spans="1:25" ht="15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156"/>
      <c r="L78" s="53"/>
      <c r="M78" s="53"/>
      <c r="N78" s="156"/>
      <c r="O78" s="53"/>
      <c r="P78" s="53"/>
      <c r="Q78" s="50"/>
      <c r="R78" s="51"/>
      <c r="S78" s="51"/>
      <c r="T78" s="51"/>
      <c r="U78" s="51"/>
      <c r="V78" s="51"/>
      <c r="W78" s="52"/>
      <c r="X78" s="53"/>
      <c r="Y78" s="53"/>
    </row>
    <row r="79" spans="1:25" ht="15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156"/>
      <c r="L79" s="53"/>
      <c r="M79" s="53"/>
      <c r="N79" s="156"/>
      <c r="O79" s="53"/>
      <c r="P79" s="53"/>
      <c r="Q79" s="50"/>
      <c r="R79" s="51"/>
      <c r="S79" s="51"/>
      <c r="T79" s="51"/>
      <c r="U79" s="51"/>
      <c r="V79" s="51"/>
      <c r="W79" s="52"/>
      <c r="X79" s="53"/>
      <c r="Y79" s="53"/>
    </row>
    <row r="80" spans="1:25" ht="15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156"/>
      <c r="L80" s="53"/>
      <c r="M80" s="53"/>
      <c r="N80" s="156"/>
      <c r="O80" s="53"/>
      <c r="P80" s="53"/>
      <c r="Q80" s="50"/>
      <c r="R80" s="51"/>
      <c r="S80" s="51"/>
      <c r="T80" s="51"/>
      <c r="U80" s="51"/>
      <c r="V80" s="51"/>
      <c r="W80" s="52"/>
      <c r="X80" s="53"/>
      <c r="Y80" s="53"/>
    </row>
    <row r="81" spans="1:25" ht="15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156"/>
      <c r="L81" s="53"/>
      <c r="M81" s="53"/>
      <c r="N81" s="156"/>
      <c r="O81" s="53"/>
      <c r="P81" s="53"/>
      <c r="Q81" s="50"/>
      <c r="R81" s="51"/>
      <c r="S81" s="51"/>
      <c r="T81" s="51"/>
      <c r="U81" s="51"/>
      <c r="V81" s="51"/>
      <c r="W81" s="52"/>
      <c r="X81" s="53"/>
      <c r="Y81" s="53"/>
    </row>
    <row r="82" spans="1:25" ht="15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156"/>
      <c r="L82" s="53"/>
      <c r="M82" s="53"/>
      <c r="N82" s="156"/>
      <c r="O82" s="53"/>
      <c r="P82" s="53"/>
      <c r="Q82" s="50"/>
      <c r="R82" s="51"/>
      <c r="S82" s="51"/>
      <c r="T82" s="51"/>
      <c r="U82" s="51"/>
      <c r="V82" s="51"/>
      <c r="W82" s="52"/>
      <c r="X82" s="53"/>
      <c r="Y82" s="53"/>
    </row>
    <row r="83" spans="1:25" ht="15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156"/>
      <c r="L83" s="53"/>
      <c r="M83" s="53"/>
      <c r="N83" s="156"/>
      <c r="O83" s="53"/>
      <c r="P83" s="53"/>
      <c r="Q83" s="50"/>
      <c r="R83" s="51"/>
      <c r="S83" s="51"/>
      <c r="T83" s="51"/>
      <c r="U83" s="51"/>
      <c r="V83" s="51"/>
      <c r="W83" s="52"/>
      <c r="X83" s="53"/>
      <c r="Y83" s="53"/>
    </row>
    <row r="84" spans="1:25" ht="15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156"/>
      <c r="L84" s="53"/>
      <c r="M84" s="53"/>
      <c r="N84" s="156"/>
      <c r="O84" s="53"/>
      <c r="P84" s="53"/>
      <c r="Q84" s="50"/>
      <c r="R84" s="51"/>
      <c r="S84" s="51"/>
      <c r="T84" s="51"/>
      <c r="U84" s="51"/>
      <c r="V84" s="51"/>
      <c r="W84" s="52"/>
      <c r="X84" s="53"/>
      <c r="Y84" s="53"/>
    </row>
    <row r="85" spans="1:25" ht="15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156"/>
      <c r="L85" s="53"/>
      <c r="M85" s="53"/>
      <c r="N85" s="156"/>
      <c r="O85" s="53"/>
      <c r="P85" s="53"/>
      <c r="Q85" s="50"/>
      <c r="R85" s="51"/>
      <c r="S85" s="51"/>
      <c r="T85" s="51"/>
      <c r="U85" s="51"/>
      <c r="V85" s="51"/>
      <c r="W85" s="52"/>
      <c r="X85" s="53"/>
      <c r="Y85" s="53"/>
    </row>
    <row r="86" spans="1:25" ht="15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156"/>
      <c r="L86" s="53"/>
      <c r="M86" s="53"/>
      <c r="N86" s="156"/>
      <c r="O86" s="53"/>
      <c r="P86" s="53"/>
      <c r="Q86" s="50"/>
      <c r="R86" s="51"/>
      <c r="S86" s="51"/>
      <c r="T86" s="51"/>
      <c r="U86" s="51"/>
      <c r="V86" s="51"/>
      <c r="W86" s="52"/>
      <c r="X86" s="53"/>
      <c r="Y86" s="53"/>
    </row>
    <row r="87" spans="1:25" ht="15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156"/>
      <c r="L87" s="53"/>
      <c r="M87" s="53"/>
      <c r="N87" s="156"/>
      <c r="O87" s="53"/>
      <c r="P87" s="53"/>
      <c r="Q87" s="50"/>
      <c r="R87" s="51"/>
      <c r="S87" s="51"/>
      <c r="T87" s="51"/>
      <c r="U87" s="51"/>
      <c r="V87" s="51"/>
      <c r="W87" s="52"/>
      <c r="X87" s="53"/>
      <c r="Y87" s="53"/>
    </row>
    <row r="88" spans="1:25" ht="15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156"/>
      <c r="L88" s="53"/>
      <c r="M88" s="53"/>
      <c r="N88" s="156"/>
      <c r="O88" s="53"/>
      <c r="P88" s="53"/>
      <c r="Q88" s="50"/>
      <c r="R88" s="51"/>
      <c r="S88" s="51"/>
      <c r="T88" s="51"/>
      <c r="U88" s="51"/>
      <c r="V88" s="51"/>
      <c r="W88" s="52"/>
      <c r="X88" s="53"/>
      <c r="Y88" s="53"/>
    </row>
    <row r="89" spans="1:25" ht="15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156"/>
      <c r="L89" s="53"/>
      <c r="M89" s="53"/>
      <c r="N89" s="156"/>
      <c r="O89" s="53"/>
      <c r="P89" s="53"/>
      <c r="Q89" s="50"/>
      <c r="R89" s="51"/>
      <c r="S89" s="51"/>
      <c r="T89" s="51"/>
      <c r="U89" s="51"/>
      <c r="V89" s="51"/>
      <c r="W89" s="52"/>
      <c r="X89" s="53"/>
      <c r="Y89" s="53"/>
    </row>
    <row r="90" spans="1:25" ht="15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156"/>
      <c r="L90" s="53"/>
      <c r="M90" s="53"/>
      <c r="N90" s="156"/>
      <c r="O90" s="53"/>
      <c r="P90" s="53"/>
      <c r="Q90" s="50"/>
      <c r="R90" s="51"/>
      <c r="S90" s="51"/>
      <c r="T90" s="51"/>
      <c r="U90" s="51"/>
      <c r="V90" s="51"/>
      <c r="W90" s="52"/>
      <c r="X90" s="53"/>
      <c r="Y90" s="53"/>
    </row>
    <row r="91" spans="1:25" ht="15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156"/>
      <c r="L91" s="53"/>
      <c r="M91" s="53"/>
      <c r="N91" s="156"/>
      <c r="O91" s="53"/>
      <c r="P91" s="53"/>
      <c r="Q91" s="50"/>
      <c r="R91" s="51"/>
      <c r="S91" s="51"/>
      <c r="T91" s="51"/>
      <c r="U91" s="51"/>
      <c r="V91" s="51"/>
      <c r="W91" s="52"/>
      <c r="X91" s="53"/>
      <c r="Y91" s="53"/>
    </row>
    <row r="92" spans="1:25" ht="15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156"/>
      <c r="L92" s="53"/>
      <c r="M92" s="53"/>
      <c r="N92" s="156"/>
      <c r="O92" s="53"/>
      <c r="P92" s="53"/>
      <c r="Q92" s="50"/>
      <c r="R92" s="51"/>
      <c r="S92" s="51"/>
      <c r="T92" s="51"/>
      <c r="U92" s="51"/>
      <c r="V92" s="51"/>
      <c r="W92" s="52"/>
      <c r="X92" s="53"/>
      <c r="Y92" s="53"/>
    </row>
    <row r="93" spans="1:25" ht="15.7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156"/>
      <c r="L93" s="53"/>
      <c r="M93" s="53"/>
      <c r="N93" s="156"/>
      <c r="O93" s="53"/>
      <c r="P93" s="53"/>
      <c r="Q93" s="50"/>
      <c r="R93" s="51"/>
      <c r="S93" s="51"/>
      <c r="T93" s="51"/>
      <c r="U93" s="51"/>
      <c r="V93" s="51"/>
      <c r="W93" s="52"/>
      <c r="X93" s="53"/>
      <c r="Y93" s="53"/>
    </row>
    <row r="94" spans="1:25" ht="15.7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156"/>
      <c r="L94" s="53"/>
      <c r="M94" s="53"/>
      <c r="N94" s="156"/>
      <c r="O94" s="53"/>
      <c r="P94" s="53"/>
      <c r="Q94" s="50"/>
      <c r="R94" s="51"/>
      <c r="S94" s="51"/>
      <c r="T94" s="51"/>
      <c r="U94" s="51"/>
      <c r="V94" s="51"/>
      <c r="W94" s="52"/>
      <c r="X94" s="53"/>
      <c r="Y94" s="53"/>
    </row>
    <row r="95" spans="1:25" ht="15.7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156"/>
      <c r="L95" s="53"/>
      <c r="M95" s="53"/>
      <c r="N95" s="156"/>
      <c r="O95" s="53"/>
      <c r="P95" s="53"/>
      <c r="Q95" s="50"/>
      <c r="R95" s="51"/>
      <c r="S95" s="51"/>
      <c r="T95" s="51"/>
      <c r="U95" s="51"/>
      <c r="V95" s="51"/>
      <c r="W95" s="52"/>
      <c r="X95" s="53"/>
      <c r="Y95" s="53"/>
    </row>
    <row r="96" spans="1:25" ht="15.7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156"/>
      <c r="L96" s="53"/>
      <c r="M96" s="53"/>
      <c r="N96" s="156"/>
      <c r="O96" s="53"/>
      <c r="P96" s="53"/>
      <c r="Q96" s="50"/>
      <c r="R96" s="51"/>
      <c r="S96" s="51"/>
      <c r="T96" s="51"/>
      <c r="U96" s="51"/>
      <c r="V96" s="51"/>
      <c r="W96" s="52"/>
      <c r="X96" s="53"/>
      <c r="Y96" s="53"/>
    </row>
    <row r="97" spans="1:25" ht="15.7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156"/>
      <c r="L97" s="53"/>
      <c r="M97" s="53"/>
      <c r="N97" s="156"/>
      <c r="O97" s="53"/>
      <c r="P97" s="53"/>
      <c r="Q97" s="50"/>
      <c r="R97" s="51"/>
      <c r="S97" s="51"/>
      <c r="T97" s="51"/>
      <c r="U97" s="51"/>
      <c r="V97" s="51"/>
      <c r="W97" s="52"/>
      <c r="X97" s="53"/>
      <c r="Y97" s="53"/>
    </row>
    <row r="98" spans="1:25" ht="15.7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156"/>
      <c r="L98" s="53"/>
      <c r="M98" s="53"/>
      <c r="N98" s="156"/>
      <c r="O98" s="53"/>
      <c r="P98" s="53"/>
      <c r="Q98" s="50"/>
      <c r="R98" s="51"/>
      <c r="S98" s="51"/>
      <c r="T98" s="51"/>
      <c r="U98" s="51"/>
      <c r="V98" s="51"/>
      <c r="W98" s="52"/>
      <c r="X98" s="53"/>
      <c r="Y98" s="53"/>
    </row>
    <row r="99" spans="1:25" ht="15.7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156"/>
      <c r="L99" s="53"/>
      <c r="M99" s="53"/>
      <c r="N99" s="156"/>
      <c r="O99" s="53"/>
      <c r="P99" s="53"/>
      <c r="Q99" s="50"/>
      <c r="R99" s="51"/>
      <c r="S99" s="51"/>
      <c r="T99" s="51"/>
      <c r="U99" s="51"/>
      <c r="V99" s="51"/>
      <c r="W99" s="52"/>
      <c r="X99" s="53"/>
      <c r="Y99" s="53"/>
    </row>
    <row r="100" spans="1:25" ht="15.7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156"/>
      <c r="L100" s="53"/>
      <c r="M100" s="53"/>
      <c r="N100" s="156"/>
      <c r="O100" s="53"/>
      <c r="P100" s="53"/>
      <c r="Q100" s="50"/>
      <c r="R100" s="51"/>
      <c r="S100" s="51"/>
      <c r="T100" s="51"/>
      <c r="U100" s="51"/>
      <c r="V100" s="51"/>
      <c r="W100" s="52"/>
      <c r="X100" s="53"/>
      <c r="Y100" s="53"/>
    </row>
    <row r="101" spans="1:25" ht="15.7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156"/>
      <c r="L101" s="53"/>
      <c r="M101" s="53"/>
      <c r="N101" s="156"/>
      <c r="O101" s="53"/>
      <c r="P101" s="53"/>
      <c r="Q101" s="50"/>
      <c r="R101" s="51"/>
      <c r="S101" s="51"/>
      <c r="T101" s="51"/>
      <c r="U101" s="51"/>
      <c r="V101" s="51"/>
      <c r="W101" s="52"/>
      <c r="X101" s="53"/>
      <c r="Y101" s="53"/>
    </row>
    <row r="102" spans="1:25" ht="15.7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156"/>
      <c r="L102" s="53"/>
      <c r="M102" s="53"/>
      <c r="N102" s="156"/>
      <c r="O102" s="53"/>
      <c r="P102" s="53"/>
      <c r="Q102" s="50"/>
      <c r="R102" s="51"/>
      <c r="S102" s="51"/>
      <c r="T102" s="51"/>
      <c r="U102" s="51"/>
      <c r="V102" s="51"/>
      <c r="W102" s="52"/>
      <c r="X102" s="53"/>
      <c r="Y102" s="53"/>
    </row>
    <row r="103" spans="1:25" ht="15.7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156"/>
      <c r="L103" s="53"/>
      <c r="M103" s="53"/>
      <c r="N103" s="156"/>
      <c r="O103" s="53"/>
      <c r="P103" s="53"/>
      <c r="Q103" s="50"/>
      <c r="R103" s="51"/>
      <c r="S103" s="51"/>
      <c r="T103" s="51"/>
      <c r="U103" s="51"/>
      <c r="V103" s="51"/>
      <c r="W103" s="52"/>
      <c r="X103" s="53"/>
      <c r="Y103" s="53"/>
    </row>
    <row r="104" spans="1:25" ht="15.7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156"/>
      <c r="L104" s="53"/>
      <c r="M104" s="53"/>
      <c r="N104" s="156"/>
      <c r="O104" s="53"/>
      <c r="P104" s="53"/>
      <c r="Q104" s="50"/>
      <c r="R104" s="51"/>
      <c r="S104" s="51"/>
      <c r="T104" s="51"/>
      <c r="U104" s="51"/>
      <c r="V104" s="51"/>
      <c r="W104" s="52"/>
      <c r="X104" s="53"/>
      <c r="Y104" s="53"/>
    </row>
    <row r="105" spans="1:25" ht="15.7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156"/>
      <c r="L105" s="53"/>
      <c r="M105" s="53"/>
      <c r="N105" s="156"/>
      <c r="O105" s="53"/>
      <c r="P105" s="53"/>
      <c r="Q105" s="50"/>
      <c r="R105" s="51"/>
      <c r="S105" s="51"/>
      <c r="T105" s="51"/>
      <c r="U105" s="51"/>
      <c r="V105" s="51"/>
      <c r="W105" s="52"/>
      <c r="X105" s="53"/>
      <c r="Y105" s="53"/>
    </row>
    <row r="106" spans="1:25" ht="15.7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156"/>
      <c r="L106" s="53"/>
      <c r="M106" s="53"/>
      <c r="N106" s="156"/>
      <c r="O106" s="53"/>
      <c r="P106" s="53"/>
      <c r="Q106" s="50"/>
      <c r="R106" s="51"/>
      <c r="S106" s="51"/>
      <c r="T106" s="51"/>
      <c r="U106" s="51"/>
      <c r="V106" s="51"/>
      <c r="W106" s="52"/>
      <c r="X106" s="53"/>
      <c r="Y106" s="53"/>
    </row>
    <row r="107" spans="1:25" ht="15.7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156"/>
      <c r="L107" s="53"/>
      <c r="M107" s="53"/>
      <c r="N107" s="156"/>
      <c r="O107" s="53"/>
      <c r="P107" s="53"/>
      <c r="Q107" s="50"/>
      <c r="R107" s="51"/>
      <c r="S107" s="51"/>
      <c r="T107" s="51"/>
      <c r="U107" s="51"/>
      <c r="V107" s="51"/>
      <c r="W107" s="52"/>
      <c r="X107" s="53"/>
      <c r="Y107" s="53"/>
    </row>
    <row r="108" spans="1:25" ht="15.7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156"/>
      <c r="L108" s="53"/>
      <c r="M108" s="53"/>
      <c r="N108" s="156"/>
      <c r="O108" s="53"/>
      <c r="P108" s="53"/>
      <c r="Q108" s="50"/>
      <c r="R108" s="51"/>
      <c r="S108" s="51"/>
      <c r="T108" s="51"/>
      <c r="U108" s="51"/>
      <c r="V108" s="51"/>
      <c r="W108" s="52"/>
      <c r="X108" s="53"/>
      <c r="Y108" s="53"/>
    </row>
    <row r="109" spans="1:25" ht="15.7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156"/>
      <c r="L109" s="53"/>
      <c r="M109" s="53"/>
      <c r="N109" s="156"/>
      <c r="O109" s="53"/>
      <c r="P109" s="53"/>
      <c r="Q109" s="50"/>
      <c r="R109" s="51"/>
      <c r="S109" s="51"/>
      <c r="T109" s="51"/>
      <c r="U109" s="51"/>
      <c r="V109" s="51"/>
      <c r="W109" s="52"/>
      <c r="X109" s="53"/>
      <c r="Y109" s="53"/>
    </row>
    <row r="110" spans="1:25" ht="15.7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156"/>
      <c r="L110" s="53"/>
      <c r="M110" s="53"/>
      <c r="N110" s="156"/>
      <c r="O110" s="53"/>
      <c r="P110" s="53"/>
      <c r="Q110" s="50"/>
      <c r="R110" s="51"/>
      <c r="S110" s="51"/>
      <c r="T110" s="51"/>
      <c r="U110" s="51"/>
      <c r="V110" s="51"/>
      <c r="W110" s="52"/>
      <c r="X110" s="53"/>
      <c r="Y110" s="53"/>
    </row>
    <row r="111" spans="1:25" ht="15.7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156"/>
      <c r="L111" s="53"/>
      <c r="M111" s="53"/>
      <c r="N111" s="156"/>
      <c r="O111" s="53"/>
      <c r="P111" s="53"/>
      <c r="Q111" s="50"/>
      <c r="R111" s="51"/>
      <c r="S111" s="51"/>
      <c r="T111" s="51"/>
      <c r="U111" s="51"/>
      <c r="V111" s="51"/>
      <c r="W111" s="52"/>
      <c r="X111" s="53"/>
      <c r="Y111" s="53"/>
    </row>
    <row r="112" spans="1:25" ht="15.7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156"/>
      <c r="L112" s="53"/>
      <c r="M112" s="53"/>
      <c r="N112" s="156"/>
      <c r="O112" s="53"/>
      <c r="P112" s="53"/>
      <c r="Q112" s="50"/>
      <c r="R112" s="51"/>
      <c r="S112" s="51"/>
      <c r="T112" s="51"/>
      <c r="U112" s="51"/>
      <c r="V112" s="51"/>
      <c r="W112" s="52"/>
      <c r="X112" s="53"/>
      <c r="Y112" s="53"/>
    </row>
    <row r="113" spans="1:25" ht="15.7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156"/>
      <c r="L113" s="53"/>
      <c r="M113" s="53"/>
      <c r="N113" s="156"/>
      <c r="O113" s="53"/>
      <c r="P113" s="53"/>
      <c r="Q113" s="50"/>
      <c r="R113" s="51"/>
      <c r="S113" s="51"/>
      <c r="T113" s="51"/>
      <c r="U113" s="51"/>
      <c r="V113" s="51"/>
      <c r="W113" s="52"/>
      <c r="X113" s="53"/>
      <c r="Y113" s="53"/>
    </row>
    <row r="114" spans="1:25" ht="15.7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156"/>
      <c r="L114" s="53"/>
      <c r="M114" s="53"/>
      <c r="N114" s="156"/>
      <c r="O114" s="53"/>
      <c r="P114" s="53"/>
      <c r="Q114" s="50"/>
      <c r="R114" s="51"/>
      <c r="S114" s="51"/>
      <c r="T114" s="51"/>
      <c r="U114" s="51"/>
      <c r="V114" s="51"/>
      <c r="W114" s="52"/>
      <c r="X114" s="53"/>
      <c r="Y114" s="53"/>
    </row>
    <row r="115" spans="1:25" ht="15.7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156"/>
      <c r="L115" s="53"/>
      <c r="M115" s="53"/>
      <c r="N115" s="156"/>
      <c r="O115" s="53"/>
      <c r="P115" s="53"/>
      <c r="Q115" s="50"/>
      <c r="R115" s="51"/>
      <c r="S115" s="51"/>
      <c r="T115" s="51"/>
      <c r="U115" s="51"/>
      <c r="V115" s="51"/>
      <c r="W115" s="52"/>
      <c r="X115" s="53"/>
      <c r="Y115" s="53"/>
    </row>
    <row r="116" spans="1:25" ht="15.7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156"/>
      <c r="L116" s="53"/>
      <c r="M116" s="53"/>
      <c r="N116" s="156"/>
      <c r="O116" s="53"/>
      <c r="P116" s="53"/>
      <c r="Q116" s="50"/>
      <c r="R116" s="51"/>
      <c r="S116" s="51"/>
      <c r="T116" s="51"/>
      <c r="U116" s="51"/>
      <c r="V116" s="51"/>
      <c r="W116" s="52"/>
      <c r="X116" s="53"/>
      <c r="Y116" s="53"/>
    </row>
    <row r="117" spans="1:25" ht="15.7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156"/>
      <c r="L117" s="53"/>
      <c r="M117" s="53"/>
      <c r="N117" s="156"/>
      <c r="O117" s="53"/>
      <c r="P117" s="53"/>
      <c r="Q117" s="50"/>
      <c r="R117" s="51"/>
      <c r="S117" s="51"/>
      <c r="T117" s="51"/>
      <c r="U117" s="51"/>
      <c r="V117" s="51"/>
      <c r="W117" s="52"/>
      <c r="X117" s="53"/>
      <c r="Y117" s="53"/>
    </row>
    <row r="118" spans="1:25" ht="15.7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156"/>
      <c r="L118" s="53"/>
      <c r="M118" s="53"/>
      <c r="N118" s="156"/>
      <c r="O118" s="53"/>
      <c r="P118" s="53"/>
      <c r="Q118" s="50"/>
      <c r="R118" s="51"/>
      <c r="S118" s="51"/>
      <c r="T118" s="51"/>
      <c r="U118" s="51"/>
      <c r="V118" s="51"/>
      <c r="W118" s="52"/>
      <c r="X118" s="53"/>
      <c r="Y118" s="53"/>
    </row>
    <row r="119" spans="1:25" ht="15.7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156"/>
      <c r="L119" s="53"/>
      <c r="M119" s="53"/>
      <c r="N119" s="156"/>
      <c r="O119" s="53"/>
      <c r="P119" s="53"/>
      <c r="Q119" s="50"/>
      <c r="R119" s="51"/>
      <c r="S119" s="51"/>
      <c r="T119" s="51"/>
      <c r="U119" s="51"/>
      <c r="V119" s="51"/>
      <c r="W119" s="52"/>
      <c r="X119" s="53"/>
      <c r="Y119" s="53"/>
    </row>
    <row r="120" spans="1:25" ht="15.7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156"/>
      <c r="L120" s="53"/>
      <c r="M120" s="53"/>
      <c r="N120" s="156"/>
      <c r="O120" s="53"/>
      <c r="P120" s="53"/>
      <c r="Q120" s="50"/>
      <c r="R120" s="51"/>
      <c r="S120" s="51"/>
      <c r="T120" s="51"/>
      <c r="U120" s="51"/>
      <c r="V120" s="51"/>
      <c r="W120" s="52"/>
      <c r="X120" s="53"/>
      <c r="Y120" s="53"/>
    </row>
    <row r="121" spans="1:25" ht="15.7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156"/>
      <c r="L121" s="53"/>
      <c r="M121" s="53"/>
      <c r="N121" s="156"/>
      <c r="O121" s="53"/>
      <c r="P121" s="53"/>
      <c r="Q121" s="50"/>
      <c r="R121" s="51"/>
      <c r="S121" s="51"/>
      <c r="T121" s="51"/>
      <c r="U121" s="51"/>
      <c r="V121" s="51"/>
      <c r="W121" s="52"/>
      <c r="X121" s="53"/>
      <c r="Y121" s="53"/>
    </row>
    <row r="122" spans="1:25" ht="15.7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156"/>
      <c r="L122" s="53"/>
      <c r="M122" s="53"/>
      <c r="N122" s="156"/>
      <c r="O122" s="53"/>
      <c r="P122" s="53"/>
      <c r="Q122" s="50"/>
      <c r="R122" s="51"/>
      <c r="S122" s="51"/>
      <c r="T122" s="51"/>
      <c r="U122" s="51"/>
      <c r="V122" s="51"/>
      <c r="W122" s="52"/>
      <c r="X122" s="53"/>
      <c r="Y122" s="53"/>
    </row>
    <row r="123" spans="1:25" ht="15.7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156"/>
      <c r="L123" s="53"/>
      <c r="M123" s="53"/>
      <c r="N123" s="156"/>
      <c r="O123" s="53"/>
      <c r="P123" s="53"/>
      <c r="Q123" s="50"/>
      <c r="R123" s="51"/>
      <c r="S123" s="51"/>
      <c r="T123" s="51"/>
      <c r="U123" s="51"/>
      <c r="V123" s="51"/>
      <c r="W123" s="52"/>
      <c r="X123" s="53"/>
      <c r="Y123" s="53"/>
    </row>
    <row r="124" spans="1:25" ht="15.7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156"/>
      <c r="L124" s="53"/>
      <c r="M124" s="53"/>
      <c r="N124" s="156"/>
      <c r="O124" s="53"/>
      <c r="P124" s="53"/>
      <c r="Q124" s="50"/>
      <c r="R124" s="51"/>
      <c r="S124" s="51"/>
      <c r="T124" s="51"/>
      <c r="U124" s="51"/>
      <c r="V124" s="51"/>
      <c r="W124" s="52"/>
      <c r="X124" s="53"/>
      <c r="Y124" s="53"/>
    </row>
    <row r="125" spans="1: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156"/>
      <c r="L125" s="53"/>
      <c r="M125" s="53"/>
      <c r="N125" s="156"/>
      <c r="O125" s="53"/>
      <c r="P125" s="53"/>
      <c r="Q125" s="50"/>
      <c r="R125" s="51"/>
      <c r="S125" s="51"/>
      <c r="T125" s="51"/>
      <c r="U125" s="51"/>
      <c r="V125" s="51"/>
      <c r="W125" s="52"/>
      <c r="X125" s="53"/>
      <c r="Y125" s="53"/>
    </row>
    <row r="126" spans="1:25" ht="15.7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156"/>
      <c r="L126" s="53"/>
      <c r="M126" s="53"/>
      <c r="N126" s="156"/>
      <c r="O126" s="53"/>
      <c r="P126" s="53"/>
      <c r="Q126" s="50"/>
      <c r="R126" s="51"/>
      <c r="S126" s="51"/>
      <c r="T126" s="51"/>
      <c r="U126" s="51"/>
      <c r="V126" s="51"/>
      <c r="W126" s="52"/>
      <c r="X126" s="53"/>
      <c r="Y126" s="53"/>
    </row>
    <row r="127" spans="1:25" ht="15.7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156"/>
      <c r="L127" s="53"/>
      <c r="M127" s="53"/>
      <c r="N127" s="156"/>
      <c r="O127" s="53"/>
      <c r="P127" s="53"/>
      <c r="Q127" s="50"/>
      <c r="R127" s="51"/>
      <c r="S127" s="51"/>
      <c r="T127" s="51"/>
      <c r="U127" s="51"/>
      <c r="V127" s="51"/>
      <c r="W127" s="52"/>
      <c r="X127" s="53"/>
      <c r="Y127" s="53"/>
    </row>
    <row r="128" spans="1:25" ht="15.7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156"/>
      <c r="L128" s="53"/>
      <c r="M128" s="53"/>
      <c r="N128" s="156"/>
      <c r="O128" s="53"/>
      <c r="P128" s="53"/>
      <c r="Q128" s="50"/>
      <c r="R128" s="51"/>
      <c r="S128" s="51"/>
      <c r="T128" s="51"/>
      <c r="U128" s="51"/>
      <c r="V128" s="51"/>
      <c r="W128" s="52"/>
      <c r="X128" s="53"/>
      <c r="Y128" s="53"/>
    </row>
    <row r="129" spans="1:25" ht="15.7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156"/>
      <c r="L129" s="53"/>
      <c r="M129" s="53"/>
      <c r="N129" s="156"/>
      <c r="O129" s="53"/>
      <c r="P129" s="53"/>
      <c r="Q129" s="50"/>
      <c r="R129" s="51"/>
      <c r="S129" s="51"/>
      <c r="T129" s="51"/>
      <c r="U129" s="51"/>
      <c r="V129" s="51"/>
      <c r="W129" s="52"/>
      <c r="X129" s="53"/>
      <c r="Y129" s="53"/>
    </row>
    <row r="130" spans="1:25" ht="15.7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156"/>
      <c r="L130" s="53"/>
      <c r="M130" s="53"/>
      <c r="N130" s="156"/>
      <c r="O130" s="53"/>
      <c r="P130" s="53"/>
      <c r="Q130" s="50"/>
      <c r="R130" s="51"/>
      <c r="S130" s="51"/>
      <c r="T130" s="51"/>
      <c r="U130" s="51"/>
      <c r="V130" s="51"/>
      <c r="W130" s="52"/>
      <c r="X130" s="53"/>
      <c r="Y130" s="53"/>
    </row>
    <row r="131" spans="1:25" ht="15.7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156"/>
      <c r="L131" s="53"/>
      <c r="M131" s="53"/>
      <c r="N131" s="156"/>
      <c r="O131" s="53"/>
      <c r="P131" s="53"/>
      <c r="Q131" s="50"/>
      <c r="R131" s="51"/>
      <c r="S131" s="51"/>
      <c r="T131" s="51"/>
      <c r="U131" s="51"/>
      <c r="V131" s="51"/>
      <c r="W131" s="52"/>
      <c r="X131" s="53"/>
      <c r="Y131" s="53"/>
    </row>
    <row r="132" spans="1:25" ht="15.7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156"/>
      <c r="L132" s="53"/>
      <c r="M132" s="53"/>
      <c r="N132" s="156"/>
      <c r="O132" s="53"/>
      <c r="P132" s="53"/>
      <c r="Q132" s="50"/>
      <c r="R132" s="51"/>
      <c r="S132" s="51"/>
      <c r="T132" s="51"/>
      <c r="U132" s="51"/>
      <c r="V132" s="51"/>
      <c r="W132" s="52"/>
      <c r="X132" s="53"/>
      <c r="Y132" s="53"/>
    </row>
    <row r="133" spans="1:25" ht="15.7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156"/>
      <c r="L133" s="53"/>
      <c r="M133" s="53"/>
      <c r="N133" s="156"/>
      <c r="O133" s="53"/>
      <c r="P133" s="53"/>
      <c r="Q133" s="50"/>
      <c r="R133" s="51"/>
      <c r="S133" s="51"/>
      <c r="T133" s="51"/>
      <c r="U133" s="51"/>
      <c r="V133" s="51"/>
      <c r="W133" s="52"/>
      <c r="X133" s="53"/>
      <c r="Y133" s="53"/>
    </row>
    <row r="134" spans="1:25" ht="15.7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156"/>
      <c r="L134" s="53"/>
      <c r="M134" s="53"/>
      <c r="N134" s="156"/>
      <c r="O134" s="53"/>
      <c r="P134" s="53"/>
      <c r="Q134" s="50"/>
      <c r="R134" s="51"/>
      <c r="S134" s="51"/>
      <c r="T134" s="51"/>
      <c r="U134" s="51"/>
      <c r="V134" s="51"/>
      <c r="W134" s="52"/>
      <c r="X134" s="53"/>
      <c r="Y134" s="53"/>
    </row>
    <row r="135" spans="1:25" ht="15.7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156"/>
      <c r="L135" s="53"/>
      <c r="M135" s="53"/>
      <c r="N135" s="156"/>
      <c r="O135" s="53"/>
      <c r="P135" s="53"/>
      <c r="Q135" s="50"/>
      <c r="R135" s="51"/>
      <c r="S135" s="51"/>
      <c r="T135" s="51"/>
      <c r="U135" s="51"/>
      <c r="V135" s="51"/>
      <c r="W135" s="52"/>
      <c r="X135" s="53"/>
      <c r="Y135" s="53"/>
    </row>
    <row r="136" spans="1:25" ht="15.7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156"/>
      <c r="L136" s="53"/>
      <c r="M136" s="53"/>
      <c r="N136" s="156"/>
      <c r="O136" s="53"/>
      <c r="P136" s="53"/>
      <c r="Q136" s="50"/>
      <c r="R136" s="51"/>
      <c r="S136" s="51"/>
      <c r="T136" s="51"/>
      <c r="U136" s="51"/>
      <c r="V136" s="51"/>
      <c r="W136" s="52"/>
      <c r="X136" s="53"/>
      <c r="Y136" s="53"/>
    </row>
    <row r="137" spans="1:25" ht="15.7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156"/>
      <c r="L137" s="53"/>
      <c r="M137" s="53"/>
      <c r="N137" s="156"/>
      <c r="O137" s="53"/>
      <c r="P137" s="53"/>
      <c r="Q137" s="50"/>
      <c r="R137" s="51"/>
      <c r="S137" s="51"/>
      <c r="T137" s="51"/>
      <c r="U137" s="51"/>
      <c r="V137" s="51"/>
      <c r="W137" s="52"/>
      <c r="X137" s="53"/>
      <c r="Y137" s="53"/>
    </row>
    <row r="138" spans="1:25" ht="15.7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156"/>
      <c r="L138" s="53"/>
      <c r="M138" s="53"/>
      <c r="N138" s="156"/>
      <c r="O138" s="53"/>
      <c r="P138" s="53"/>
      <c r="Q138" s="50"/>
      <c r="R138" s="51"/>
      <c r="S138" s="51"/>
      <c r="T138" s="51"/>
      <c r="U138" s="51"/>
      <c r="V138" s="51"/>
      <c r="W138" s="52"/>
      <c r="X138" s="53"/>
      <c r="Y138" s="53"/>
    </row>
    <row r="139" spans="1:25" ht="15.7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156"/>
      <c r="L139" s="53"/>
      <c r="M139" s="53"/>
      <c r="N139" s="156"/>
      <c r="O139" s="53"/>
      <c r="P139" s="53"/>
      <c r="Q139" s="50"/>
      <c r="R139" s="51"/>
      <c r="S139" s="51"/>
      <c r="T139" s="51"/>
      <c r="U139" s="51"/>
      <c r="V139" s="51"/>
      <c r="W139" s="52"/>
      <c r="X139" s="53"/>
      <c r="Y139" s="53"/>
    </row>
    <row r="140" spans="1:25" ht="15.7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156"/>
      <c r="L140" s="53"/>
      <c r="M140" s="53"/>
      <c r="N140" s="156"/>
      <c r="O140" s="53"/>
      <c r="P140" s="53"/>
      <c r="Q140" s="50"/>
      <c r="R140" s="51"/>
      <c r="S140" s="51"/>
      <c r="T140" s="51"/>
      <c r="U140" s="51"/>
      <c r="V140" s="51"/>
      <c r="W140" s="52"/>
      <c r="X140" s="53"/>
      <c r="Y140" s="53"/>
    </row>
    <row r="141" spans="1:25" ht="15.7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156"/>
      <c r="L141" s="53"/>
      <c r="M141" s="53"/>
      <c r="N141" s="156"/>
      <c r="O141" s="53"/>
      <c r="P141" s="53"/>
      <c r="Q141" s="50"/>
      <c r="R141" s="51"/>
      <c r="S141" s="51"/>
      <c r="T141" s="51"/>
      <c r="U141" s="51"/>
      <c r="V141" s="51"/>
      <c r="W141" s="52"/>
      <c r="X141" s="53"/>
      <c r="Y141" s="53"/>
    </row>
    <row r="142" spans="1:25" ht="15.7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156"/>
      <c r="L142" s="53"/>
      <c r="M142" s="53"/>
      <c r="N142" s="156"/>
      <c r="O142" s="53"/>
      <c r="P142" s="53"/>
      <c r="Q142" s="50"/>
      <c r="R142" s="51"/>
      <c r="S142" s="51"/>
      <c r="T142" s="51"/>
      <c r="U142" s="51"/>
      <c r="V142" s="51"/>
      <c r="W142" s="52"/>
      <c r="X142" s="53"/>
      <c r="Y142" s="53"/>
    </row>
    <row r="143" spans="1:25" ht="15.7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156"/>
      <c r="L143" s="53"/>
      <c r="M143" s="53"/>
      <c r="N143" s="156"/>
      <c r="O143" s="53"/>
      <c r="P143" s="53"/>
      <c r="Q143" s="50"/>
      <c r="R143" s="51"/>
      <c r="S143" s="51"/>
      <c r="T143" s="51"/>
      <c r="U143" s="51"/>
      <c r="V143" s="51"/>
      <c r="W143" s="52"/>
      <c r="X143" s="53"/>
      <c r="Y143" s="53"/>
    </row>
    <row r="144" spans="1:25" ht="15.7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156"/>
      <c r="L144" s="53"/>
      <c r="M144" s="53"/>
      <c r="N144" s="156"/>
      <c r="O144" s="53"/>
      <c r="P144" s="53"/>
      <c r="Q144" s="50"/>
      <c r="R144" s="51"/>
      <c r="S144" s="51"/>
      <c r="T144" s="51"/>
      <c r="U144" s="51"/>
      <c r="V144" s="51"/>
      <c r="W144" s="52"/>
      <c r="X144" s="53"/>
      <c r="Y144" s="53"/>
    </row>
    <row r="145" spans="1:25" ht="15.7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156"/>
      <c r="L145" s="53"/>
      <c r="M145" s="53"/>
      <c r="N145" s="156"/>
      <c r="O145" s="53"/>
      <c r="P145" s="53"/>
      <c r="Q145" s="50"/>
      <c r="R145" s="51"/>
      <c r="S145" s="51"/>
      <c r="T145" s="51"/>
      <c r="U145" s="51"/>
      <c r="V145" s="51"/>
      <c r="W145" s="52"/>
      <c r="X145" s="53"/>
      <c r="Y145" s="53"/>
    </row>
    <row r="146" spans="1:25" ht="15.7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156"/>
      <c r="L146" s="53"/>
      <c r="M146" s="53"/>
      <c r="N146" s="156"/>
      <c r="O146" s="53"/>
      <c r="P146" s="53"/>
      <c r="Q146" s="50"/>
      <c r="R146" s="51"/>
      <c r="S146" s="51"/>
      <c r="T146" s="51"/>
      <c r="U146" s="51"/>
      <c r="V146" s="51"/>
      <c r="W146" s="52"/>
      <c r="X146" s="53"/>
      <c r="Y146" s="53"/>
    </row>
    <row r="147" spans="1:25" ht="15.7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156"/>
      <c r="L147" s="53"/>
      <c r="M147" s="53"/>
      <c r="N147" s="156"/>
      <c r="O147" s="53"/>
      <c r="P147" s="53"/>
      <c r="Q147" s="50"/>
      <c r="R147" s="51"/>
      <c r="S147" s="51"/>
      <c r="T147" s="51"/>
      <c r="U147" s="51"/>
      <c r="V147" s="51"/>
      <c r="W147" s="52"/>
      <c r="X147" s="53"/>
      <c r="Y147" s="53"/>
    </row>
    <row r="148" spans="1:25" ht="15.7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156"/>
      <c r="L148" s="53"/>
      <c r="M148" s="53"/>
      <c r="N148" s="156"/>
      <c r="O148" s="53"/>
      <c r="P148" s="53"/>
      <c r="Q148" s="50"/>
      <c r="R148" s="51"/>
      <c r="S148" s="51"/>
      <c r="T148" s="51"/>
      <c r="U148" s="51"/>
      <c r="V148" s="51"/>
      <c r="W148" s="52"/>
      <c r="X148" s="53"/>
      <c r="Y148" s="53"/>
    </row>
    <row r="149" spans="1:25" ht="15.7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156"/>
      <c r="L149" s="53"/>
      <c r="M149" s="53"/>
      <c r="N149" s="156"/>
      <c r="O149" s="53"/>
      <c r="P149" s="53"/>
      <c r="Q149" s="50"/>
      <c r="R149" s="51"/>
      <c r="S149" s="51"/>
      <c r="T149" s="51"/>
      <c r="U149" s="51"/>
      <c r="V149" s="51"/>
      <c r="W149" s="52"/>
      <c r="X149" s="53"/>
      <c r="Y149" s="53"/>
    </row>
    <row r="150" spans="1:25" ht="15.7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156"/>
      <c r="L150" s="53"/>
      <c r="M150" s="53"/>
      <c r="N150" s="156"/>
      <c r="O150" s="53"/>
      <c r="P150" s="53"/>
      <c r="Q150" s="50"/>
      <c r="R150" s="51"/>
      <c r="S150" s="51"/>
      <c r="T150" s="51"/>
      <c r="U150" s="51"/>
      <c r="V150" s="51"/>
      <c r="W150" s="52"/>
      <c r="X150" s="53"/>
      <c r="Y150" s="53"/>
    </row>
    <row r="151" spans="1:25" ht="15.7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156"/>
      <c r="L151" s="53"/>
      <c r="M151" s="53"/>
      <c r="N151" s="156"/>
      <c r="O151" s="53"/>
      <c r="P151" s="53"/>
      <c r="Q151" s="50"/>
      <c r="R151" s="51"/>
      <c r="S151" s="51"/>
      <c r="T151" s="51"/>
      <c r="U151" s="51"/>
      <c r="V151" s="51"/>
      <c r="W151" s="52"/>
      <c r="X151" s="53"/>
      <c r="Y151" s="53"/>
    </row>
    <row r="152" spans="1:25" ht="15.7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156"/>
      <c r="L152" s="53"/>
      <c r="M152" s="53"/>
      <c r="N152" s="156"/>
      <c r="O152" s="53"/>
      <c r="P152" s="53"/>
      <c r="Q152" s="50"/>
      <c r="R152" s="51"/>
      <c r="S152" s="51"/>
      <c r="T152" s="51"/>
      <c r="U152" s="51"/>
      <c r="V152" s="51"/>
      <c r="W152" s="52"/>
      <c r="X152" s="53"/>
      <c r="Y152" s="53"/>
    </row>
    <row r="153" spans="1:25" ht="15.7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156"/>
      <c r="L153" s="53"/>
      <c r="M153" s="53"/>
      <c r="N153" s="156"/>
      <c r="O153" s="53"/>
      <c r="P153" s="53"/>
      <c r="Q153" s="50"/>
      <c r="R153" s="51"/>
      <c r="S153" s="51"/>
      <c r="T153" s="51"/>
      <c r="U153" s="51"/>
      <c r="V153" s="51"/>
      <c r="W153" s="52"/>
      <c r="X153" s="53"/>
      <c r="Y153" s="53"/>
    </row>
    <row r="154" spans="1:25" ht="15.7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156"/>
      <c r="L154" s="53"/>
      <c r="M154" s="53"/>
      <c r="N154" s="156"/>
      <c r="O154" s="53"/>
      <c r="P154" s="53"/>
      <c r="Q154" s="50"/>
      <c r="R154" s="51"/>
      <c r="S154" s="51"/>
      <c r="T154" s="51"/>
      <c r="U154" s="51"/>
      <c r="V154" s="51"/>
      <c r="W154" s="52"/>
      <c r="X154" s="53"/>
      <c r="Y154" s="53"/>
    </row>
    <row r="155" spans="1:25" ht="15.7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156"/>
      <c r="L155" s="53"/>
      <c r="M155" s="53"/>
      <c r="N155" s="156"/>
      <c r="O155" s="53"/>
      <c r="P155" s="53"/>
      <c r="Q155" s="50"/>
      <c r="R155" s="51"/>
      <c r="S155" s="51"/>
      <c r="T155" s="51"/>
      <c r="U155" s="51"/>
      <c r="V155" s="51"/>
      <c r="W155" s="52"/>
      <c r="X155" s="53"/>
      <c r="Y155" s="53"/>
    </row>
    <row r="156" spans="1:25" ht="15.7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156"/>
      <c r="L156" s="53"/>
      <c r="M156" s="53"/>
      <c r="N156" s="156"/>
      <c r="O156" s="53"/>
      <c r="P156" s="53"/>
      <c r="Q156" s="50"/>
      <c r="R156" s="51"/>
      <c r="S156" s="51"/>
      <c r="T156" s="51"/>
      <c r="U156" s="51"/>
      <c r="V156" s="51"/>
      <c r="W156" s="52"/>
      <c r="X156" s="53"/>
      <c r="Y156" s="53"/>
    </row>
    <row r="157" spans="1:25" ht="15.7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156"/>
      <c r="L157" s="53"/>
      <c r="M157" s="53"/>
      <c r="N157" s="156"/>
      <c r="O157" s="53"/>
      <c r="P157" s="53"/>
      <c r="Q157" s="50"/>
      <c r="R157" s="51"/>
      <c r="S157" s="51"/>
      <c r="T157" s="51"/>
      <c r="U157" s="51"/>
      <c r="V157" s="51"/>
      <c r="W157" s="52"/>
      <c r="X157" s="53"/>
      <c r="Y157" s="53"/>
    </row>
    <row r="158" spans="1:25" ht="15.7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156"/>
      <c r="L158" s="53"/>
      <c r="M158" s="53"/>
      <c r="N158" s="156"/>
      <c r="O158" s="53"/>
      <c r="P158" s="53"/>
      <c r="Q158" s="50"/>
      <c r="R158" s="51"/>
      <c r="S158" s="51"/>
      <c r="T158" s="51"/>
      <c r="U158" s="51"/>
      <c r="V158" s="51"/>
      <c r="W158" s="52"/>
      <c r="X158" s="53"/>
      <c r="Y158" s="53"/>
    </row>
    <row r="159" spans="1:25" ht="15.7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156"/>
      <c r="L159" s="53"/>
      <c r="M159" s="53"/>
      <c r="N159" s="156"/>
      <c r="O159" s="53"/>
      <c r="P159" s="53"/>
      <c r="Q159" s="50"/>
      <c r="R159" s="51"/>
      <c r="S159" s="51"/>
      <c r="T159" s="51"/>
      <c r="U159" s="51"/>
      <c r="V159" s="51"/>
      <c r="W159" s="52"/>
      <c r="X159" s="53"/>
      <c r="Y159" s="53"/>
    </row>
    <row r="160" spans="1:25" ht="15.7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156"/>
      <c r="L160" s="53"/>
      <c r="M160" s="53"/>
      <c r="N160" s="156"/>
      <c r="O160" s="53"/>
      <c r="P160" s="53"/>
      <c r="Q160" s="50"/>
      <c r="R160" s="51"/>
      <c r="S160" s="51"/>
      <c r="T160" s="51"/>
      <c r="U160" s="51"/>
      <c r="V160" s="51"/>
      <c r="W160" s="52"/>
      <c r="X160" s="53"/>
      <c r="Y160" s="53"/>
    </row>
    <row r="161" spans="1:25" ht="15.7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156"/>
      <c r="L161" s="53"/>
      <c r="M161" s="53"/>
      <c r="N161" s="156"/>
      <c r="O161" s="53"/>
      <c r="P161" s="53"/>
      <c r="Q161" s="50"/>
      <c r="R161" s="51"/>
      <c r="S161" s="51"/>
      <c r="T161" s="51"/>
      <c r="U161" s="51"/>
      <c r="V161" s="51"/>
      <c r="W161" s="52"/>
      <c r="X161" s="53"/>
      <c r="Y161" s="53"/>
    </row>
    <row r="162" spans="1:25" ht="15.7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156"/>
      <c r="L162" s="53"/>
      <c r="M162" s="53"/>
      <c r="N162" s="156"/>
      <c r="O162" s="53"/>
      <c r="P162" s="53"/>
      <c r="Q162" s="50"/>
      <c r="R162" s="51"/>
      <c r="S162" s="51"/>
      <c r="T162" s="51"/>
      <c r="U162" s="51"/>
      <c r="V162" s="51"/>
      <c r="W162" s="52"/>
      <c r="X162" s="53"/>
      <c r="Y162" s="53"/>
    </row>
    <row r="163" spans="1:25" ht="15.7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156"/>
      <c r="L163" s="53"/>
      <c r="M163" s="53"/>
      <c r="N163" s="156"/>
      <c r="O163" s="53"/>
      <c r="P163" s="53"/>
      <c r="Q163" s="50"/>
      <c r="R163" s="51"/>
      <c r="S163" s="51"/>
      <c r="T163" s="51"/>
      <c r="U163" s="51"/>
      <c r="V163" s="51"/>
      <c r="W163" s="52"/>
      <c r="X163" s="53"/>
      <c r="Y163" s="53"/>
    </row>
    <row r="164" spans="1:25" ht="15.7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156"/>
      <c r="L164" s="53"/>
      <c r="M164" s="53"/>
      <c r="N164" s="156"/>
      <c r="O164" s="53"/>
      <c r="P164" s="53"/>
      <c r="Q164" s="50"/>
      <c r="R164" s="51"/>
      <c r="S164" s="51"/>
      <c r="T164" s="51"/>
      <c r="U164" s="51"/>
      <c r="V164" s="51"/>
      <c r="W164" s="52"/>
      <c r="X164" s="53"/>
      <c r="Y164" s="53"/>
    </row>
    <row r="165" spans="1:25" ht="15.7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156"/>
      <c r="L165" s="53"/>
      <c r="M165" s="53"/>
      <c r="N165" s="156"/>
      <c r="O165" s="53"/>
      <c r="P165" s="53"/>
      <c r="Q165" s="50"/>
      <c r="R165" s="51"/>
      <c r="S165" s="51"/>
      <c r="T165" s="51"/>
      <c r="U165" s="51"/>
      <c r="V165" s="51"/>
      <c r="W165" s="52"/>
      <c r="X165" s="53"/>
      <c r="Y165" s="53"/>
    </row>
    <row r="166" spans="1:25" ht="15.7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156"/>
      <c r="L166" s="53"/>
      <c r="M166" s="53"/>
      <c r="N166" s="156"/>
      <c r="O166" s="53"/>
      <c r="P166" s="53"/>
      <c r="Q166" s="50"/>
      <c r="R166" s="51"/>
      <c r="S166" s="51"/>
      <c r="T166" s="51"/>
      <c r="U166" s="51"/>
      <c r="V166" s="51"/>
      <c r="W166" s="52"/>
      <c r="X166" s="53"/>
      <c r="Y166" s="53"/>
    </row>
    <row r="167" spans="1:25" ht="15.7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156"/>
      <c r="L167" s="53"/>
      <c r="M167" s="53"/>
      <c r="N167" s="156"/>
      <c r="O167" s="53"/>
      <c r="P167" s="53"/>
      <c r="Q167" s="50"/>
      <c r="R167" s="51"/>
      <c r="S167" s="51"/>
      <c r="T167" s="51"/>
      <c r="U167" s="51"/>
      <c r="V167" s="51"/>
      <c r="W167" s="52"/>
      <c r="X167" s="53"/>
      <c r="Y167" s="53"/>
    </row>
    <row r="168" spans="1:25" ht="15.7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156"/>
      <c r="L168" s="53"/>
      <c r="M168" s="53"/>
      <c r="N168" s="156"/>
      <c r="O168" s="53"/>
      <c r="P168" s="53"/>
      <c r="Q168" s="50"/>
      <c r="R168" s="51"/>
      <c r="S168" s="51"/>
      <c r="T168" s="51"/>
      <c r="U168" s="51"/>
      <c r="V168" s="51"/>
      <c r="W168" s="52"/>
      <c r="X168" s="53"/>
      <c r="Y168" s="53"/>
    </row>
    <row r="169" spans="1:25" ht="15.7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156"/>
      <c r="L169" s="53"/>
      <c r="M169" s="53"/>
      <c r="N169" s="156"/>
      <c r="O169" s="53"/>
      <c r="P169" s="53"/>
      <c r="Q169" s="50"/>
      <c r="R169" s="51"/>
      <c r="S169" s="51"/>
      <c r="T169" s="51"/>
      <c r="U169" s="51"/>
      <c r="V169" s="51"/>
      <c r="W169" s="52"/>
      <c r="X169" s="53"/>
      <c r="Y169" s="53"/>
    </row>
    <row r="170" spans="1:25" ht="15.7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156"/>
      <c r="L170" s="53"/>
      <c r="M170" s="53"/>
      <c r="N170" s="156"/>
      <c r="O170" s="53"/>
      <c r="P170" s="53"/>
      <c r="Q170" s="50"/>
      <c r="R170" s="51"/>
      <c r="S170" s="51"/>
      <c r="T170" s="51"/>
      <c r="U170" s="51"/>
      <c r="V170" s="51"/>
      <c r="W170" s="52"/>
      <c r="X170" s="53"/>
      <c r="Y170" s="53"/>
    </row>
    <row r="171" spans="1:25" ht="15.7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156"/>
      <c r="L171" s="53"/>
      <c r="M171" s="53"/>
      <c r="N171" s="156"/>
      <c r="O171" s="53"/>
      <c r="P171" s="53"/>
      <c r="Q171" s="50"/>
      <c r="R171" s="51"/>
      <c r="S171" s="51"/>
      <c r="T171" s="51"/>
      <c r="U171" s="51"/>
      <c r="V171" s="51"/>
      <c r="W171" s="52"/>
      <c r="X171" s="53"/>
      <c r="Y171" s="53"/>
    </row>
    <row r="172" spans="1:25" ht="15.7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156"/>
      <c r="L172" s="53"/>
      <c r="M172" s="53"/>
      <c r="N172" s="156"/>
      <c r="O172" s="53"/>
      <c r="P172" s="53"/>
      <c r="Q172" s="50"/>
      <c r="R172" s="51"/>
      <c r="S172" s="51"/>
      <c r="T172" s="51"/>
      <c r="U172" s="51"/>
      <c r="V172" s="51"/>
      <c r="W172" s="52"/>
      <c r="X172" s="53"/>
      <c r="Y172" s="53"/>
    </row>
    <row r="173" spans="1:25" ht="15.7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156"/>
      <c r="L173" s="53"/>
      <c r="M173" s="53"/>
      <c r="N173" s="156"/>
      <c r="O173" s="53"/>
      <c r="P173" s="53"/>
      <c r="Q173" s="50"/>
      <c r="R173" s="51"/>
      <c r="S173" s="51"/>
      <c r="T173" s="51"/>
      <c r="U173" s="51"/>
      <c r="V173" s="51"/>
      <c r="W173" s="52"/>
      <c r="X173" s="53"/>
      <c r="Y173" s="53"/>
    </row>
    <row r="174" spans="1:25" ht="15.7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156"/>
      <c r="L174" s="53"/>
      <c r="M174" s="53"/>
      <c r="N174" s="156"/>
      <c r="O174" s="53"/>
      <c r="P174" s="53"/>
      <c r="Q174" s="50"/>
      <c r="R174" s="51"/>
      <c r="S174" s="51"/>
      <c r="T174" s="51"/>
      <c r="U174" s="51"/>
      <c r="V174" s="51"/>
      <c r="W174" s="52"/>
      <c r="X174" s="53"/>
      <c r="Y174" s="53"/>
    </row>
    <row r="175" spans="1:25" ht="15.7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156"/>
      <c r="L175" s="53"/>
      <c r="M175" s="53"/>
      <c r="N175" s="156"/>
      <c r="O175" s="53"/>
      <c r="P175" s="53"/>
      <c r="Q175" s="50"/>
      <c r="R175" s="51"/>
      <c r="S175" s="51"/>
      <c r="T175" s="51"/>
      <c r="U175" s="51"/>
      <c r="V175" s="51"/>
      <c r="W175" s="52"/>
      <c r="X175" s="53"/>
      <c r="Y175" s="53"/>
    </row>
    <row r="176" spans="1:25" ht="15.7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156"/>
      <c r="L176" s="53"/>
      <c r="M176" s="53"/>
      <c r="N176" s="156"/>
      <c r="O176" s="53"/>
      <c r="P176" s="53"/>
      <c r="Q176" s="50"/>
      <c r="R176" s="51"/>
      <c r="S176" s="51"/>
      <c r="T176" s="51"/>
      <c r="U176" s="51"/>
      <c r="V176" s="51"/>
      <c r="W176" s="52"/>
      <c r="X176" s="53"/>
      <c r="Y176" s="53"/>
    </row>
    <row r="177" spans="1:25" ht="15.7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156"/>
      <c r="L177" s="53"/>
      <c r="M177" s="53"/>
      <c r="N177" s="156"/>
      <c r="O177" s="53"/>
      <c r="P177" s="53"/>
      <c r="Q177" s="50"/>
      <c r="R177" s="51"/>
      <c r="S177" s="51"/>
      <c r="T177" s="51"/>
      <c r="U177" s="51"/>
      <c r="V177" s="51"/>
      <c r="W177" s="52"/>
      <c r="X177" s="53"/>
      <c r="Y177" s="53"/>
    </row>
    <row r="178" spans="1:25" ht="15.7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156"/>
      <c r="L178" s="53"/>
      <c r="M178" s="53"/>
      <c r="N178" s="156"/>
      <c r="O178" s="53"/>
      <c r="P178" s="53"/>
      <c r="Q178" s="50"/>
      <c r="R178" s="51"/>
      <c r="S178" s="51"/>
      <c r="T178" s="51"/>
      <c r="U178" s="51"/>
      <c r="V178" s="51"/>
      <c r="W178" s="52"/>
      <c r="X178" s="53"/>
      <c r="Y178" s="53"/>
    </row>
    <row r="179" spans="1:25" ht="15.7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156"/>
      <c r="L179" s="53"/>
      <c r="M179" s="53"/>
      <c r="N179" s="156"/>
      <c r="O179" s="53"/>
      <c r="P179" s="53"/>
      <c r="Q179" s="50"/>
      <c r="R179" s="51"/>
      <c r="S179" s="51"/>
      <c r="T179" s="51"/>
      <c r="U179" s="51"/>
      <c r="V179" s="51"/>
      <c r="W179" s="52"/>
      <c r="X179" s="53"/>
      <c r="Y179" s="53"/>
    </row>
    <row r="180" spans="1:25" ht="15.7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156"/>
      <c r="L180" s="53"/>
      <c r="M180" s="53"/>
      <c r="N180" s="156"/>
      <c r="O180" s="53"/>
      <c r="P180" s="53"/>
      <c r="Q180" s="50"/>
      <c r="R180" s="51"/>
      <c r="S180" s="51"/>
      <c r="T180" s="51"/>
      <c r="U180" s="51"/>
      <c r="V180" s="51"/>
      <c r="W180" s="52"/>
      <c r="X180" s="53"/>
      <c r="Y180" s="53"/>
    </row>
    <row r="181" spans="1:25" ht="15.7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156"/>
      <c r="L181" s="53"/>
      <c r="M181" s="53"/>
      <c r="N181" s="156"/>
      <c r="O181" s="53"/>
      <c r="P181" s="53"/>
      <c r="Q181" s="50"/>
      <c r="R181" s="51"/>
      <c r="S181" s="51"/>
      <c r="T181" s="51"/>
      <c r="U181" s="51"/>
      <c r="V181" s="51"/>
      <c r="W181" s="52"/>
      <c r="X181" s="53"/>
      <c r="Y181" s="53"/>
    </row>
    <row r="182" spans="1:25" ht="15.7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156"/>
      <c r="L182" s="53"/>
      <c r="M182" s="53"/>
      <c r="N182" s="156"/>
      <c r="O182" s="53"/>
      <c r="P182" s="53"/>
      <c r="Q182" s="50"/>
      <c r="R182" s="51"/>
      <c r="S182" s="51"/>
      <c r="T182" s="51"/>
      <c r="U182" s="51"/>
      <c r="V182" s="51"/>
      <c r="W182" s="52"/>
      <c r="X182" s="53"/>
      <c r="Y182" s="53"/>
    </row>
    <row r="183" spans="1:25" ht="15.7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156"/>
      <c r="L183" s="53"/>
      <c r="M183" s="53"/>
      <c r="N183" s="156"/>
      <c r="O183" s="53"/>
      <c r="P183" s="53"/>
      <c r="Q183" s="50"/>
      <c r="R183" s="51"/>
      <c r="S183" s="51"/>
      <c r="T183" s="51"/>
      <c r="U183" s="51"/>
      <c r="V183" s="51"/>
      <c r="W183" s="52"/>
      <c r="X183" s="53"/>
      <c r="Y183" s="53"/>
    </row>
    <row r="184" spans="1:25" ht="15.7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156"/>
      <c r="L184" s="53"/>
      <c r="M184" s="53"/>
      <c r="N184" s="156"/>
      <c r="O184" s="53"/>
      <c r="P184" s="53"/>
      <c r="Q184" s="50"/>
      <c r="R184" s="51"/>
      <c r="S184" s="51"/>
      <c r="T184" s="51"/>
      <c r="U184" s="51"/>
      <c r="V184" s="51"/>
      <c r="W184" s="52"/>
      <c r="X184" s="53"/>
      <c r="Y184" s="53"/>
    </row>
    <row r="185" spans="1:25" ht="15.7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156"/>
      <c r="L185" s="53"/>
      <c r="M185" s="53"/>
      <c r="N185" s="156"/>
      <c r="O185" s="53"/>
      <c r="P185" s="53"/>
      <c r="Q185" s="50"/>
      <c r="R185" s="51"/>
      <c r="S185" s="51"/>
      <c r="T185" s="51"/>
      <c r="U185" s="51"/>
      <c r="V185" s="51"/>
      <c r="W185" s="52"/>
      <c r="X185" s="53"/>
      <c r="Y185" s="53"/>
    </row>
    <row r="186" spans="1:25" ht="15.7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156"/>
      <c r="L186" s="53"/>
      <c r="M186" s="53"/>
      <c r="N186" s="156"/>
      <c r="O186" s="53"/>
      <c r="P186" s="53"/>
      <c r="Q186" s="50"/>
      <c r="R186" s="51"/>
      <c r="S186" s="51"/>
      <c r="T186" s="51"/>
      <c r="U186" s="51"/>
      <c r="V186" s="51"/>
      <c r="W186" s="52"/>
      <c r="X186" s="53"/>
      <c r="Y186" s="53"/>
    </row>
    <row r="187" spans="1:25" ht="15.7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156"/>
      <c r="L187" s="53"/>
      <c r="M187" s="53"/>
      <c r="N187" s="156"/>
      <c r="O187" s="53"/>
      <c r="P187" s="53"/>
      <c r="Q187" s="50"/>
      <c r="R187" s="51"/>
      <c r="S187" s="51"/>
      <c r="T187" s="51"/>
      <c r="U187" s="51"/>
      <c r="V187" s="51"/>
      <c r="W187" s="52"/>
      <c r="X187" s="53"/>
      <c r="Y187" s="53"/>
    </row>
    <row r="188" spans="1:25" ht="15.7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156"/>
      <c r="L188" s="53"/>
      <c r="M188" s="53"/>
      <c r="N188" s="156"/>
      <c r="O188" s="53"/>
      <c r="P188" s="53"/>
      <c r="Q188" s="50"/>
      <c r="R188" s="51"/>
      <c r="S188" s="51"/>
      <c r="T188" s="51"/>
      <c r="U188" s="51"/>
      <c r="V188" s="51"/>
      <c r="W188" s="52"/>
      <c r="X188" s="53"/>
      <c r="Y188" s="53"/>
    </row>
    <row r="189" spans="1:25" ht="15.7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156"/>
      <c r="L189" s="53"/>
      <c r="M189" s="53"/>
      <c r="N189" s="156"/>
      <c r="O189" s="53"/>
      <c r="P189" s="53"/>
      <c r="Q189" s="50"/>
      <c r="R189" s="51"/>
      <c r="S189" s="51"/>
      <c r="T189" s="51"/>
      <c r="U189" s="51"/>
      <c r="V189" s="51"/>
      <c r="W189" s="52"/>
      <c r="X189" s="53"/>
      <c r="Y189" s="53"/>
    </row>
    <row r="190" spans="1:25" ht="15.7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156"/>
      <c r="L190" s="53"/>
      <c r="M190" s="53"/>
      <c r="N190" s="156"/>
      <c r="O190" s="53"/>
      <c r="P190" s="53"/>
      <c r="Q190" s="50"/>
      <c r="R190" s="51"/>
      <c r="S190" s="51"/>
      <c r="T190" s="51"/>
      <c r="U190" s="51"/>
      <c r="V190" s="51"/>
      <c r="W190" s="52"/>
      <c r="X190" s="53"/>
      <c r="Y190" s="53"/>
    </row>
    <row r="191" spans="1:25" ht="15.7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156"/>
      <c r="L191" s="53"/>
      <c r="M191" s="53"/>
      <c r="N191" s="156"/>
      <c r="O191" s="53"/>
      <c r="P191" s="53"/>
      <c r="Q191" s="50"/>
      <c r="R191" s="51"/>
      <c r="S191" s="51"/>
      <c r="T191" s="51"/>
      <c r="U191" s="51"/>
      <c r="V191" s="51"/>
      <c r="W191" s="52"/>
      <c r="X191" s="53"/>
      <c r="Y191" s="53"/>
    </row>
    <row r="192" spans="1:25" ht="15.7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156"/>
      <c r="L192" s="53"/>
      <c r="M192" s="53"/>
      <c r="N192" s="156"/>
      <c r="O192" s="53"/>
      <c r="P192" s="53"/>
      <c r="Q192" s="50"/>
      <c r="R192" s="51"/>
      <c r="S192" s="51"/>
      <c r="T192" s="51"/>
      <c r="U192" s="51"/>
      <c r="V192" s="51"/>
      <c r="W192" s="52"/>
      <c r="X192" s="53"/>
      <c r="Y192" s="53"/>
    </row>
    <row r="193" spans="1:25" ht="15.7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156"/>
      <c r="L193" s="53"/>
      <c r="M193" s="53"/>
      <c r="N193" s="156"/>
      <c r="O193" s="53"/>
      <c r="P193" s="53"/>
      <c r="Q193" s="50"/>
      <c r="R193" s="51"/>
      <c r="S193" s="51"/>
      <c r="T193" s="51"/>
      <c r="U193" s="51"/>
      <c r="V193" s="51"/>
      <c r="W193" s="52"/>
      <c r="X193" s="53"/>
      <c r="Y193" s="53"/>
    </row>
    <row r="194" spans="1:25" ht="15.7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156"/>
      <c r="L194" s="53"/>
      <c r="M194" s="53"/>
      <c r="N194" s="156"/>
      <c r="O194" s="53"/>
      <c r="P194" s="53"/>
      <c r="Q194" s="50"/>
      <c r="R194" s="51"/>
      <c r="S194" s="51"/>
      <c r="T194" s="51"/>
      <c r="U194" s="51"/>
      <c r="V194" s="51"/>
      <c r="W194" s="52"/>
      <c r="X194" s="53"/>
      <c r="Y194" s="53"/>
    </row>
    <row r="195" spans="1:25" ht="15.7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156"/>
      <c r="L195" s="53"/>
      <c r="M195" s="53"/>
      <c r="N195" s="156"/>
      <c r="O195" s="53"/>
      <c r="P195" s="53"/>
      <c r="Q195" s="50"/>
      <c r="R195" s="51"/>
      <c r="S195" s="51"/>
      <c r="T195" s="51"/>
      <c r="U195" s="51"/>
      <c r="V195" s="51"/>
      <c r="W195" s="52"/>
      <c r="X195" s="53"/>
      <c r="Y195" s="53"/>
    </row>
    <row r="196" spans="1:25" ht="15.7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156"/>
      <c r="L196" s="53"/>
      <c r="M196" s="53"/>
      <c r="N196" s="156"/>
      <c r="O196" s="53"/>
      <c r="P196" s="53"/>
      <c r="Q196" s="50"/>
      <c r="R196" s="51"/>
      <c r="S196" s="51"/>
      <c r="T196" s="51"/>
      <c r="U196" s="51"/>
      <c r="V196" s="51"/>
      <c r="W196" s="52"/>
      <c r="X196" s="53"/>
      <c r="Y196" s="53"/>
    </row>
    <row r="197" spans="1:25" ht="15.7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156"/>
      <c r="L197" s="53"/>
      <c r="M197" s="53"/>
      <c r="N197" s="156"/>
      <c r="O197" s="53"/>
      <c r="P197" s="53"/>
      <c r="Q197" s="50"/>
      <c r="R197" s="51"/>
      <c r="S197" s="51"/>
      <c r="T197" s="51"/>
      <c r="U197" s="51"/>
      <c r="V197" s="51"/>
      <c r="W197" s="52"/>
      <c r="X197" s="53"/>
      <c r="Y197" s="53"/>
    </row>
    <row r="198" spans="1:25" ht="15.7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156"/>
      <c r="L198" s="53"/>
      <c r="M198" s="53"/>
      <c r="N198" s="156"/>
      <c r="O198" s="53"/>
      <c r="P198" s="53"/>
      <c r="Q198" s="50"/>
      <c r="R198" s="51"/>
      <c r="S198" s="51"/>
      <c r="T198" s="51"/>
      <c r="U198" s="51"/>
      <c r="V198" s="51"/>
      <c r="W198" s="52"/>
      <c r="X198" s="53"/>
      <c r="Y198" s="53"/>
    </row>
    <row r="199" spans="1:25" ht="15.7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156"/>
      <c r="L199" s="53"/>
      <c r="M199" s="53"/>
      <c r="N199" s="156"/>
      <c r="O199" s="53"/>
      <c r="P199" s="53"/>
      <c r="Q199" s="50"/>
      <c r="R199" s="51"/>
      <c r="S199" s="51"/>
      <c r="T199" s="51"/>
      <c r="U199" s="51"/>
      <c r="V199" s="51"/>
      <c r="W199" s="52"/>
      <c r="X199" s="53"/>
      <c r="Y199" s="53"/>
    </row>
    <row r="200" spans="1:25" ht="15.7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156"/>
      <c r="L200" s="53"/>
      <c r="M200" s="53"/>
      <c r="N200" s="156"/>
      <c r="O200" s="53"/>
      <c r="P200" s="53"/>
      <c r="Q200" s="50"/>
      <c r="R200" s="51"/>
      <c r="S200" s="51"/>
      <c r="T200" s="51"/>
      <c r="U200" s="51"/>
      <c r="V200" s="51"/>
      <c r="W200" s="52"/>
      <c r="X200" s="53"/>
      <c r="Y200" s="53"/>
    </row>
    <row r="201" spans="1:25" ht="15.7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156"/>
      <c r="L201" s="53"/>
      <c r="M201" s="53"/>
      <c r="N201" s="156"/>
      <c r="O201" s="53"/>
      <c r="P201" s="53"/>
      <c r="Q201" s="50"/>
      <c r="R201" s="51"/>
      <c r="S201" s="51"/>
      <c r="T201" s="51"/>
      <c r="U201" s="51"/>
      <c r="V201" s="51"/>
      <c r="W201" s="52"/>
      <c r="X201" s="53"/>
      <c r="Y201" s="53"/>
    </row>
    <row r="202" spans="1:25" ht="15.7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156"/>
      <c r="L202" s="53"/>
      <c r="M202" s="53"/>
      <c r="N202" s="156"/>
      <c r="O202" s="53"/>
      <c r="P202" s="53"/>
      <c r="Q202" s="50"/>
      <c r="R202" s="51"/>
      <c r="S202" s="51"/>
      <c r="T202" s="51"/>
      <c r="U202" s="51"/>
      <c r="V202" s="51"/>
      <c r="W202" s="52"/>
      <c r="X202" s="53"/>
      <c r="Y202" s="53"/>
    </row>
    <row r="203" spans="1:25" ht="15.7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156"/>
      <c r="L203" s="53"/>
      <c r="M203" s="53"/>
      <c r="N203" s="156"/>
      <c r="O203" s="53"/>
      <c r="P203" s="53"/>
      <c r="Q203" s="50"/>
      <c r="R203" s="51"/>
      <c r="S203" s="51"/>
      <c r="T203" s="51"/>
      <c r="U203" s="51"/>
      <c r="V203" s="51"/>
      <c r="W203" s="52"/>
      <c r="X203" s="53"/>
      <c r="Y203" s="53"/>
    </row>
    <row r="204" spans="1:25" ht="15.7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156"/>
      <c r="L204" s="53"/>
      <c r="M204" s="53"/>
      <c r="N204" s="156"/>
      <c r="O204" s="53"/>
      <c r="P204" s="53"/>
      <c r="Q204" s="50"/>
      <c r="R204" s="51"/>
      <c r="S204" s="51"/>
      <c r="T204" s="51"/>
      <c r="U204" s="51"/>
      <c r="V204" s="51"/>
      <c r="W204" s="52"/>
      <c r="X204" s="53"/>
      <c r="Y204" s="53"/>
    </row>
    <row r="205" spans="1:25" ht="15.7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156"/>
      <c r="L205" s="53"/>
      <c r="M205" s="53"/>
      <c r="N205" s="156"/>
      <c r="O205" s="53"/>
      <c r="P205" s="53"/>
      <c r="Q205" s="50"/>
      <c r="R205" s="51"/>
      <c r="S205" s="51"/>
      <c r="T205" s="51"/>
      <c r="U205" s="51"/>
      <c r="V205" s="51"/>
      <c r="W205" s="52"/>
      <c r="X205" s="53"/>
      <c r="Y205" s="53"/>
    </row>
    <row r="206" spans="1:25" ht="15.7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156"/>
      <c r="L206" s="53"/>
      <c r="M206" s="53"/>
      <c r="N206" s="156"/>
      <c r="O206" s="53"/>
      <c r="P206" s="53"/>
      <c r="Q206" s="50"/>
      <c r="R206" s="51"/>
      <c r="S206" s="51"/>
      <c r="T206" s="51"/>
      <c r="U206" s="51"/>
      <c r="V206" s="51"/>
      <c r="W206" s="52"/>
      <c r="X206" s="53"/>
      <c r="Y206" s="53"/>
    </row>
    <row r="207" spans="1:25" ht="15.7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156"/>
      <c r="L207" s="53"/>
      <c r="M207" s="53"/>
      <c r="N207" s="156"/>
      <c r="O207" s="53"/>
      <c r="P207" s="53"/>
      <c r="Q207" s="50"/>
      <c r="R207" s="51"/>
      <c r="S207" s="51"/>
      <c r="T207" s="51"/>
      <c r="U207" s="51"/>
      <c r="V207" s="51"/>
      <c r="W207" s="52"/>
      <c r="X207" s="53"/>
      <c r="Y207" s="53"/>
    </row>
    <row r="208" spans="1:25" ht="15.7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156"/>
      <c r="L208" s="53"/>
      <c r="M208" s="53"/>
      <c r="N208" s="156"/>
      <c r="O208" s="53"/>
      <c r="P208" s="53"/>
      <c r="Q208" s="50"/>
      <c r="R208" s="51"/>
      <c r="S208" s="51"/>
      <c r="T208" s="51"/>
      <c r="U208" s="51"/>
      <c r="V208" s="51"/>
      <c r="W208" s="52"/>
      <c r="X208" s="53"/>
      <c r="Y208" s="53"/>
    </row>
    <row r="209" spans="1:25" ht="15.7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156"/>
      <c r="L209" s="53"/>
      <c r="M209" s="53"/>
      <c r="N209" s="156"/>
      <c r="O209" s="53"/>
      <c r="P209" s="53"/>
      <c r="Q209" s="50"/>
      <c r="R209" s="51"/>
      <c r="S209" s="51"/>
      <c r="T209" s="51"/>
      <c r="U209" s="51"/>
      <c r="V209" s="51"/>
      <c r="W209" s="52"/>
      <c r="X209" s="53"/>
      <c r="Y209" s="53"/>
    </row>
    <row r="210" spans="1:25" ht="15.7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156"/>
      <c r="L210" s="53"/>
      <c r="M210" s="53"/>
      <c r="N210" s="156"/>
      <c r="O210" s="53"/>
      <c r="P210" s="53"/>
      <c r="Q210" s="50"/>
      <c r="R210" s="51"/>
      <c r="S210" s="51"/>
      <c r="T210" s="51"/>
      <c r="U210" s="51"/>
      <c r="V210" s="51"/>
      <c r="W210" s="52"/>
      <c r="X210" s="53"/>
      <c r="Y210" s="53"/>
    </row>
    <row r="211" spans="1:25" ht="15.7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156"/>
      <c r="L211" s="53"/>
      <c r="M211" s="53"/>
      <c r="N211" s="156"/>
      <c r="O211" s="53"/>
      <c r="P211" s="53"/>
      <c r="Q211" s="50"/>
      <c r="R211" s="51"/>
      <c r="S211" s="51"/>
      <c r="T211" s="51"/>
      <c r="U211" s="51"/>
      <c r="V211" s="51"/>
      <c r="W211" s="52"/>
      <c r="X211" s="53"/>
      <c r="Y211" s="53"/>
    </row>
    <row r="212" spans="1:25" ht="15.7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156"/>
      <c r="L212" s="53"/>
      <c r="M212" s="53"/>
      <c r="N212" s="156"/>
      <c r="O212" s="53"/>
      <c r="P212" s="53"/>
      <c r="Q212" s="50"/>
      <c r="R212" s="51"/>
      <c r="S212" s="51"/>
      <c r="T212" s="51"/>
      <c r="U212" s="51"/>
      <c r="V212" s="51"/>
      <c r="W212" s="52"/>
      <c r="X212" s="53"/>
      <c r="Y212" s="53"/>
    </row>
    <row r="213" spans="1:25" ht="15.7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156"/>
      <c r="L213" s="53"/>
      <c r="M213" s="53"/>
      <c r="N213" s="156"/>
      <c r="O213" s="53"/>
      <c r="P213" s="53"/>
      <c r="Q213" s="50"/>
      <c r="R213" s="51"/>
      <c r="S213" s="51"/>
      <c r="T213" s="51"/>
      <c r="U213" s="51"/>
      <c r="V213" s="51"/>
      <c r="W213" s="52"/>
      <c r="X213" s="53"/>
      <c r="Y213" s="53"/>
    </row>
    <row r="214" spans="1:25" ht="15.7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156"/>
      <c r="L214" s="53"/>
      <c r="M214" s="53"/>
      <c r="N214" s="156"/>
      <c r="O214" s="53"/>
      <c r="P214" s="53"/>
      <c r="Q214" s="50"/>
      <c r="R214" s="51"/>
      <c r="S214" s="51"/>
      <c r="T214" s="51"/>
      <c r="U214" s="51"/>
      <c r="V214" s="51"/>
      <c r="W214" s="52"/>
      <c r="X214" s="53"/>
      <c r="Y214" s="53"/>
    </row>
    <row r="215" spans="1:25" ht="15.7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156"/>
      <c r="L215" s="53"/>
      <c r="M215" s="53"/>
      <c r="N215" s="156"/>
      <c r="O215" s="53"/>
      <c r="P215" s="53"/>
      <c r="Q215" s="50"/>
      <c r="R215" s="51"/>
      <c r="S215" s="51"/>
      <c r="T215" s="51"/>
      <c r="U215" s="51"/>
      <c r="V215" s="51"/>
      <c r="W215" s="52"/>
      <c r="X215" s="53"/>
      <c r="Y215" s="53"/>
    </row>
    <row r="216" spans="1:25" ht="15.7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156"/>
      <c r="L216" s="53"/>
      <c r="M216" s="53"/>
      <c r="N216" s="156"/>
      <c r="O216" s="53"/>
      <c r="P216" s="53"/>
      <c r="Q216" s="50"/>
      <c r="R216" s="51"/>
      <c r="S216" s="51"/>
      <c r="T216" s="51"/>
      <c r="U216" s="51"/>
      <c r="V216" s="51"/>
      <c r="W216" s="52"/>
      <c r="X216" s="53"/>
      <c r="Y216" s="53"/>
    </row>
    <row r="217" spans="1:25" ht="15.7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156"/>
      <c r="L217" s="53"/>
      <c r="M217" s="53"/>
      <c r="N217" s="156"/>
      <c r="O217" s="53"/>
      <c r="P217" s="53"/>
      <c r="Q217" s="50"/>
      <c r="R217" s="51"/>
      <c r="S217" s="51"/>
      <c r="T217" s="51"/>
      <c r="U217" s="51"/>
      <c r="V217" s="51"/>
      <c r="W217" s="52"/>
      <c r="X217" s="53"/>
      <c r="Y217" s="53"/>
    </row>
    <row r="218" spans="1:25" ht="15.7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156"/>
      <c r="L218" s="53"/>
      <c r="M218" s="53"/>
      <c r="N218" s="156"/>
      <c r="O218" s="53"/>
      <c r="P218" s="53"/>
      <c r="Q218" s="50"/>
      <c r="R218" s="51"/>
      <c r="S218" s="51"/>
      <c r="T218" s="51"/>
      <c r="U218" s="51"/>
      <c r="V218" s="51"/>
      <c r="W218" s="52"/>
      <c r="X218" s="53"/>
      <c r="Y218" s="53"/>
    </row>
    <row r="219" spans="1:25" ht="15.7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156"/>
      <c r="L219" s="53"/>
      <c r="M219" s="53"/>
      <c r="N219" s="156"/>
      <c r="O219" s="53"/>
      <c r="P219" s="53"/>
      <c r="Q219" s="50"/>
      <c r="R219" s="51"/>
      <c r="S219" s="51"/>
      <c r="T219" s="51"/>
      <c r="U219" s="51"/>
      <c r="V219" s="51"/>
      <c r="W219" s="52"/>
      <c r="X219" s="53"/>
      <c r="Y219" s="53"/>
    </row>
    <row r="220" spans="1:25" ht="15.7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156"/>
      <c r="L220" s="53"/>
      <c r="M220" s="53"/>
      <c r="N220" s="156"/>
      <c r="O220" s="53"/>
      <c r="P220" s="53"/>
      <c r="Q220" s="50"/>
      <c r="R220" s="51"/>
      <c r="S220" s="51"/>
      <c r="T220" s="51"/>
      <c r="U220" s="51"/>
      <c r="V220" s="51"/>
      <c r="W220" s="52"/>
      <c r="X220" s="53"/>
      <c r="Y220" s="53"/>
    </row>
    <row r="221" spans="1:25" ht="15.7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156"/>
      <c r="L221" s="53"/>
      <c r="M221" s="53"/>
      <c r="N221" s="156"/>
      <c r="O221" s="53"/>
      <c r="P221" s="53"/>
      <c r="Q221" s="50"/>
      <c r="R221" s="51"/>
      <c r="S221" s="51"/>
      <c r="T221" s="51"/>
      <c r="U221" s="51"/>
      <c r="V221" s="51"/>
      <c r="W221" s="52"/>
      <c r="X221" s="53"/>
      <c r="Y221" s="53"/>
    </row>
    <row r="222" spans="1:25" ht="15.7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156"/>
      <c r="L222" s="53"/>
      <c r="M222" s="53"/>
      <c r="N222" s="156"/>
      <c r="O222" s="53"/>
      <c r="P222" s="53"/>
      <c r="Q222" s="50"/>
      <c r="R222" s="51"/>
      <c r="S222" s="51"/>
      <c r="T222" s="51"/>
      <c r="U222" s="51"/>
      <c r="V222" s="51"/>
      <c r="W222" s="52"/>
      <c r="X222" s="53"/>
      <c r="Y222" s="53"/>
    </row>
    <row r="223" spans="1:25" ht="15.7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156"/>
      <c r="L223" s="53"/>
      <c r="M223" s="53"/>
      <c r="N223" s="156"/>
      <c r="O223" s="53"/>
      <c r="P223" s="53"/>
      <c r="Q223" s="50"/>
      <c r="R223" s="51"/>
      <c r="S223" s="51"/>
      <c r="T223" s="51"/>
      <c r="U223" s="51"/>
      <c r="V223" s="51"/>
      <c r="W223" s="52"/>
      <c r="X223" s="53"/>
      <c r="Y223" s="53"/>
    </row>
    <row r="224" spans="1:25" ht="15.7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156"/>
      <c r="L224" s="53"/>
      <c r="M224" s="53"/>
      <c r="N224" s="156"/>
      <c r="O224" s="53"/>
      <c r="P224" s="53"/>
      <c r="Q224" s="50"/>
      <c r="R224" s="51"/>
      <c r="S224" s="51"/>
      <c r="T224" s="51"/>
      <c r="U224" s="51"/>
      <c r="V224" s="51"/>
      <c r="W224" s="52"/>
      <c r="X224" s="53"/>
      <c r="Y224" s="53"/>
    </row>
    <row r="225" spans="1: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156"/>
      <c r="L225" s="53"/>
      <c r="M225" s="53"/>
      <c r="N225" s="156"/>
      <c r="O225" s="53"/>
      <c r="P225" s="53"/>
      <c r="Q225" s="50"/>
      <c r="R225" s="51"/>
      <c r="S225" s="51"/>
      <c r="T225" s="51"/>
      <c r="U225" s="51"/>
      <c r="V225" s="51"/>
      <c r="W225" s="52"/>
      <c r="X225" s="53"/>
      <c r="Y225" s="53"/>
    </row>
    <row r="226" spans="1:25" ht="15.7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156"/>
      <c r="L226" s="53"/>
      <c r="M226" s="53"/>
      <c r="N226" s="156"/>
      <c r="O226" s="53"/>
      <c r="P226" s="53"/>
      <c r="Q226" s="50"/>
      <c r="R226" s="51"/>
      <c r="S226" s="51"/>
      <c r="T226" s="51"/>
      <c r="U226" s="51"/>
      <c r="V226" s="51"/>
      <c r="W226" s="52"/>
      <c r="X226" s="53"/>
      <c r="Y226" s="53"/>
    </row>
    <row r="227" spans="1:25" ht="15.7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156"/>
      <c r="L227" s="53"/>
      <c r="M227" s="53"/>
      <c r="N227" s="156"/>
      <c r="O227" s="53"/>
      <c r="P227" s="53"/>
      <c r="Q227" s="50"/>
      <c r="R227" s="51"/>
      <c r="S227" s="51"/>
      <c r="T227" s="51"/>
      <c r="U227" s="51"/>
      <c r="V227" s="51"/>
      <c r="W227" s="52"/>
      <c r="X227" s="53"/>
      <c r="Y227" s="53"/>
    </row>
    <row r="228" spans="1:25" ht="15.7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156"/>
      <c r="L228" s="53"/>
      <c r="M228" s="53"/>
      <c r="N228" s="156"/>
      <c r="O228" s="53"/>
      <c r="P228" s="53"/>
      <c r="Q228" s="50"/>
      <c r="R228" s="51"/>
      <c r="S228" s="51"/>
      <c r="T228" s="51"/>
      <c r="U228" s="51"/>
      <c r="V228" s="51"/>
      <c r="W228" s="52"/>
      <c r="X228" s="53"/>
      <c r="Y228" s="53"/>
    </row>
    <row r="229" spans="1:25" ht="15.7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156"/>
      <c r="L229" s="53"/>
      <c r="M229" s="53"/>
      <c r="N229" s="156"/>
      <c r="O229" s="53"/>
      <c r="P229" s="53"/>
      <c r="R229" s="157"/>
      <c r="S229" s="157"/>
      <c r="T229" s="157"/>
      <c r="U229" s="157"/>
      <c r="V229" s="157"/>
      <c r="X229" s="53"/>
      <c r="Y229" s="53"/>
    </row>
    <row r="230" spans="1:25" ht="15.7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156"/>
      <c r="L230" s="53"/>
      <c r="M230" s="53"/>
      <c r="N230" s="156"/>
      <c r="O230" s="53"/>
      <c r="P230" s="53"/>
      <c r="R230" s="157"/>
      <c r="S230" s="157"/>
      <c r="T230" s="157"/>
      <c r="U230" s="157"/>
      <c r="V230" s="157"/>
      <c r="X230" s="53"/>
      <c r="Y230" s="53"/>
    </row>
    <row r="231" spans="1:25" ht="15.7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156"/>
      <c r="L231" s="53"/>
      <c r="M231" s="53"/>
      <c r="N231" s="156"/>
      <c r="O231" s="53"/>
      <c r="P231" s="53"/>
      <c r="X231" s="53"/>
      <c r="Y231" s="53"/>
    </row>
    <row r="232" spans="1:25" ht="15.7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156"/>
      <c r="L232" s="53"/>
      <c r="M232" s="53"/>
      <c r="N232" s="156"/>
      <c r="O232" s="53"/>
      <c r="P232" s="53"/>
      <c r="X232" s="53"/>
      <c r="Y232" s="53"/>
    </row>
    <row r="233" spans="1:25" ht="15.7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156"/>
      <c r="L233" s="53"/>
      <c r="M233" s="53"/>
      <c r="N233" s="156"/>
      <c r="O233" s="53"/>
      <c r="P233" s="53"/>
      <c r="X233" s="53"/>
      <c r="Y233" s="53"/>
    </row>
    <row r="234" spans="1:25" ht="15.7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156"/>
      <c r="L234" s="53"/>
      <c r="M234" s="53"/>
      <c r="N234" s="156"/>
      <c r="O234" s="53"/>
      <c r="P234" s="53"/>
      <c r="X234" s="53"/>
      <c r="Y234" s="53"/>
    </row>
    <row r="235" spans="1:25" ht="15.7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156"/>
      <c r="L235" s="53"/>
      <c r="M235" s="53"/>
      <c r="N235" s="156"/>
      <c r="O235" s="53"/>
      <c r="P235" s="53"/>
      <c r="X235" s="53"/>
      <c r="Y235" s="53"/>
    </row>
    <row r="236" spans="1:25" ht="15.7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156"/>
      <c r="L236" s="53"/>
      <c r="M236" s="53"/>
      <c r="N236" s="156"/>
      <c r="O236" s="53"/>
      <c r="P236" s="53"/>
      <c r="X236" s="53"/>
      <c r="Y236" s="53"/>
    </row>
    <row r="237" spans="1:25" ht="15.7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156"/>
      <c r="L237" s="53"/>
      <c r="M237" s="53"/>
      <c r="N237" s="156"/>
      <c r="O237" s="53"/>
      <c r="P237" s="53"/>
      <c r="X237" s="53"/>
      <c r="Y237" s="53"/>
    </row>
    <row r="238" spans="1:25" ht="15.7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156"/>
      <c r="L238" s="53"/>
      <c r="M238" s="53"/>
      <c r="N238" s="156"/>
      <c r="O238" s="53"/>
      <c r="P238" s="53"/>
      <c r="X238" s="53"/>
      <c r="Y238" s="53"/>
    </row>
    <row r="239" spans="1:25" ht="15.7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156"/>
      <c r="L239" s="53"/>
      <c r="M239" s="53"/>
      <c r="N239" s="156"/>
      <c r="O239" s="53"/>
      <c r="P239" s="53"/>
      <c r="X239" s="53"/>
      <c r="Y239" s="53"/>
    </row>
    <row r="240" spans="1:25" ht="15.7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156"/>
      <c r="L240" s="53"/>
      <c r="M240" s="53"/>
      <c r="N240" s="156"/>
      <c r="O240" s="53"/>
      <c r="P240" s="53"/>
      <c r="X240" s="53"/>
      <c r="Y240" s="53"/>
    </row>
    <row r="241" spans="1:25" ht="15.7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156"/>
      <c r="L241" s="53"/>
      <c r="M241" s="53"/>
      <c r="N241" s="156"/>
      <c r="O241" s="53"/>
      <c r="P241" s="53"/>
      <c r="X241" s="53"/>
      <c r="Y241" s="53"/>
    </row>
    <row r="242" spans="1:25" ht="15.7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156"/>
      <c r="L242" s="53"/>
      <c r="M242" s="53"/>
      <c r="N242" s="156"/>
      <c r="O242" s="53"/>
      <c r="P242" s="53"/>
      <c r="X242" s="53"/>
      <c r="Y242" s="53"/>
    </row>
    <row r="243" spans="1:25" ht="15.7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156"/>
      <c r="L243" s="53"/>
      <c r="M243" s="53"/>
      <c r="N243" s="156"/>
      <c r="O243" s="53"/>
      <c r="P243" s="53"/>
      <c r="X243" s="53"/>
      <c r="Y243" s="53"/>
    </row>
    <row r="244" spans="1:25" ht="15.7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156"/>
      <c r="L244" s="53"/>
      <c r="M244" s="53"/>
      <c r="N244" s="156"/>
      <c r="O244" s="53"/>
      <c r="P244" s="53"/>
      <c r="X244" s="53"/>
      <c r="Y244" s="53"/>
    </row>
    <row r="245" spans="1:25" ht="15.7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156"/>
      <c r="L245" s="53"/>
      <c r="M245" s="53"/>
      <c r="N245" s="156"/>
      <c r="O245" s="53"/>
      <c r="P245" s="53"/>
      <c r="X245" s="53"/>
      <c r="Y245" s="53"/>
    </row>
    <row r="246" spans="1:25" ht="15.7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156"/>
      <c r="L246" s="53"/>
      <c r="M246" s="53"/>
      <c r="N246" s="156"/>
      <c r="O246" s="53"/>
      <c r="P246" s="53"/>
      <c r="X246" s="53"/>
      <c r="Y246" s="53"/>
    </row>
    <row r="247" spans="1:25" ht="15.7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156"/>
      <c r="L247" s="53"/>
      <c r="M247" s="53"/>
      <c r="N247" s="156"/>
      <c r="O247" s="53"/>
      <c r="P247" s="53"/>
      <c r="X247" s="53"/>
      <c r="Y247" s="53"/>
    </row>
    <row r="248" spans="1:25" ht="15.7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156"/>
      <c r="L248" s="53"/>
      <c r="M248" s="53"/>
      <c r="N248" s="156"/>
      <c r="O248" s="53"/>
      <c r="P248" s="53"/>
      <c r="X248" s="53"/>
      <c r="Y248" s="53"/>
    </row>
    <row r="249" spans="1:25" ht="15.7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156"/>
      <c r="L249" s="53"/>
      <c r="M249" s="53"/>
      <c r="N249" s="156"/>
      <c r="O249" s="53"/>
      <c r="P249" s="53"/>
      <c r="X249" s="53"/>
      <c r="Y249" s="53"/>
    </row>
    <row r="250" spans="1:25" ht="15.7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156"/>
      <c r="L250" s="53"/>
      <c r="M250" s="53"/>
      <c r="N250" s="156"/>
      <c r="O250" s="53"/>
      <c r="P250" s="53"/>
      <c r="X250" s="53"/>
      <c r="Y250" s="53"/>
    </row>
    <row r="251" spans="1:25" ht="15.7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156"/>
      <c r="L251" s="53"/>
      <c r="M251" s="53"/>
      <c r="N251" s="156"/>
      <c r="O251" s="53"/>
      <c r="P251" s="53"/>
      <c r="X251" s="53"/>
      <c r="Y251" s="53"/>
    </row>
    <row r="252" spans="1:25" ht="15.7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156"/>
      <c r="L252" s="53"/>
      <c r="M252" s="53"/>
      <c r="N252" s="156"/>
      <c r="O252" s="53"/>
      <c r="P252" s="53"/>
      <c r="X252" s="53"/>
      <c r="Y252" s="53"/>
    </row>
    <row r="253" spans="1:25" ht="15.7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156"/>
      <c r="L253" s="53"/>
      <c r="M253" s="53"/>
      <c r="N253" s="156"/>
      <c r="O253" s="53"/>
      <c r="P253" s="53"/>
      <c r="X253" s="53"/>
      <c r="Y253" s="53"/>
    </row>
    <row r="254" spans="1:25" ht="15.7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156"/>
      <c r="L254" s="53"/>
      <c r="M254" s="53"/>
      <c r="N254" s="156"/>
      <c r="O254" s="53"/>
      <c r="P254" s="53"/>
      <c r="X254" s="53"/>
      <c r="Y254" s="53"/>
    </row>
    <row r="255" spans="1:25" ht="15.7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156"/>
      <c r="L255" s="53"/>
      <c r="M255" s="53"/>
      <c r="N255" s="156"/>
      <c r="O255" s="53"/>
      <c r="P255" s="53"/>
      <c r="X255" s="53"/>
      <c r="Y255" s="53"/>
    </row>
    <row r="256" spans="1:25" ht="15.7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156"/>
      <c r="L256" s="53"/>
      <c r="M256" s="53"/>
      <c r="N256" s="156"/>
      <c r="O256" s="53"/>
      <c r="P256" s="53"/>
      <c r="X256" s="53"/>
      <c r="Y256" s="53"/>
    </row>
    <row r="257" spans="1:25" ht="15.7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156"/>
      <c r="L257" s="53"/>
      <c r="M257" s="53"/>
      <c r="N257" s="156"/>
      <c r="O257" s="53"/>
      <c r="P257" s="53"/>
      <c r="X257" s="53"/>
      <c r="Y257" s="53"/>
    </row>
    <row r="258" spans="1:25" ht="15.7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156"/>
      <c r="L258" s="53"/>
      <c r="M258" s="53"/>
      <c r="N258" s="156"/>
      <c r="O258" s="53"/>
      <c r="P258" s="53"/>
      <c r="X258" s="53"/>
      <c r="Y258" s="53"/>
    </row>
    <row r="259" spans="1:25" ht="15.7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156"/>
      <c r="L259" s="53"/>
      <c r="M259" s="53"/>
      <c r="N259" s="156"/>
      <c r="O259" s="53"/>
      <c r="P259" s="53"/>
      <c r="X259" s="53"/>
      <c r="Y259" s="53"/>
    </row>
    <row r="260" spans="1:25" ht="15.7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156"/>
      <c r="L260" s="53"/>
      <c r="M260" s="53"/>
      <c r="N260" s="156"/>
      <c r="O260" s="53"/>
      <c r="P260" s="53"/>
      <c r="X260" s="53"/>
      <c r="Y260" s="53"/>
    </row>
    <row r="261" spans="1:25" ht="15.7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156"/>
      <c r="L261" s="53"/>
      <c r="M261" s="53"/>
      <c r="N261" s="156"/>
      <c r="O261" s="53"/>
      <c r="P261" s="53"/>
      <c r="X261" s="53"/>
      <c r="Y261" s="53"/>
    </row>
    <row r="262" spans="1:25" ht="15.7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156"/>
      <c r="L262" s="53"/>
      <c r="M262" s="53"/>
      <c r="N262" s="156"/>
      <c r="O262" s="53"/>
      <c r="P262" s="53"/>
      <c r="X262" s="53"/>
      <c r="Y262" s="53"/>
    </row>
    <row r="263" spans="1:25" ht="15.7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156"/>
      <c r="L263" s="53"/>
      <c r="M263" s="53"/>
      <c r="N263" s="156"/>
      <c r="O263" s="53"/>
      <c r="P263" s="53"/>
      <c r="X263" s="53"/>
      <c r="Y263" s="53"/>
    </row>
    <row r="264" spans="1:25" ht="15.7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156"/>
      <c r="L264" s="53"/>
      <c r="M264" s="53"/>
      <c r="N264" s="156"/>
      <c r="O264" s="53"/>
      <c r="P264" s="53"/>
      <c r="X264" s="53"/>
      <c r="Y264" s="53"/>
    </row>
    <row r="265" spans="1:25" ht="15.7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156"/>
      <c r="L265" s="53"/>
      <c r="M265" s="53"/>
      <c r="N265" s="156"/>
      <c r="O265" s="53"/>
      <c r="P265" s="53"/>
      <c r="X265" s="53"/>
      <c r="Y265" s="53"/>
    </row>
    <row r="266" spans="1:25" ht="15.7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156"/>
      <c r="L266" s="53"/>
      <c r="M266" s="53"/>
      <c r="N266" s="156"/>
      <c r="O266" s="53"/>
      <c r="P266" s="53"/>
      <c r="X266" s="53"/>
      <c r="Y266" s="53"/>
    </row>
    <row r="267" spans="1:25" ht="15.7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156"/>
      <c r="L267" s="53"/>
      <c r="M267" s="53"/>
      <c r="N267" s="156"/>
      <c r="O267" s="53"/>
      <c r="P267" s="53"/>
      <c r="X267" s="53"/>
      <c r="Y267" s="53"/>
    </row>
    <row r="268" spans="1:25" ht="15.7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156"/>
      <c r="L268" s="53"/>
      <c r="M268" s="53"/>
      <c r="N268" s="156"/>
      <c r="O268" s="53"/>
      <c r="P268" s="53"/>
      <c r="X268" s="53"/>
      <c r="Y268" s="53"/>
    </row>
    <row r="269" spans="1:25" ht="15.7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156"/>
      <c r="L269" s="53"/>
      <c r="M269" s="53"/>
      <c r="N269" s="156"/>
      <c r="O269" s="53"/>
      <c r="P269" s="53"/>
      <c r="X269" s="53"/>
      <c r="Y269" s="53"/>
    </row>
    <row r="270" spans="1:25" ht="15.7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156"/>
      <c r="L270" s="53"/>
      <c r="M270" s="53"/>
      <c r="N270" s="156"/>
      <c r="O270" s="53"/>
      <c r="P270" s="53"/>
      <c r="X270" s="53"/>
      <c r="Y270" s="53"/>
    </row>
    <row r="271" spans="1:25" ht="15.7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156"/>
      <c r="L271" s="53"/>
      <c r="M271" s="53"/>
      <c r="N271" s="156"/>
      <c r="O271" s="53"/>
      <c r="P271" s="53"/>
      <c r="X271" s="53"/>
      <c r="Y271" s="53"/>
    </row>
    <row r="272" spans="1:25" ht="15.7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156"/>
      <c r="L272" s="53"/>
      <c r="M272" s="53"/>
      <c r="N272" s="156"/>
      <c r="O272" s="53"/>
      <c r="P272" s="53"/>
      <c r="X272" s="53"/>
      <c r="Y272" s="53"/>
    </row>
    <row r="273" spans="1:25" ht="15.7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156"/>
      <c r="L273" s="53"/>
      <c r="M273" s="53"/>
      <c r="N273" s="156"/>
      <c r="O273" s="53"/>
      <c r="P273" s="53"/>
      <c r="X273" s="53"/>
      <c r="Y273" s="53"/>
    </row>
    <row r="274" spans="1:25" ht="15.7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156"/>
      <c r="L274" s="53"/>
      <c r="M274" s="53"/>
      <c r="N274" s="156"/>
      <c r="O274" s="53"/>
      <c r="P274" s="53"/>
      <c r="X274" s="53"/>
      <c r="Y274" s="53"/>
    </row>
    <row r="275" spans="1:25" ht="15.7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156"/>
      <c r="L275" s="53"/>
      <c r="M275" s="53"/>
      <c r="N275" s="156"/>
      <c r="O275" s="53"/>
      <c r="P275" s="53"/>
      <c r="X275" s="53"/>
      <c r="Y275" s="53"/>
    </row>
    <row r="276" spans="1:25" ht="15.7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156"/>
      <c r="L276" s="53"/>
      <c r="M276" s="53"/>
      <c r="N276" s="156"/>
      <c r="O276" s="53"/>
      <c r="P276" s="53"/>
      <c r="X276" s="53"/>
      <c r="Y276" s="53"/>
    </row>
    <row r="277" spans="1:25" ht="15.7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156"/>
      <c r="L277" s="53"/>
      <c r="M277" s="53"/>
      <c r="N277" s="156"/>
      <c r="O277" s="53"/>
      <c r="P277" s="53"/>
      <c r="X277" s="53"/>
      <c r="Y277" s="53"/>
    </row>
    <row r="278" spans="1:25" ht="15.7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156"/>
      <c r="L278" s="53"/>
      <c r="M278" s="53"/>
      <c r="N278" s="156"/>
      <c r="O278" s="53"/>
      <c r="P278" s="53"/>
      <c r="X278" s="53"/>
      <c r="Y278" s="53"/>
    </row>
    <row r="279" spans="1:25" ht="15.7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156"/>
      <c r="L279" s="53"/>
      <c r="M279" s="53"/>
      <c r="N279" s="156"/>
      <c r="O279" s="53"/>
      <c r="P279" s="53"/>
      <c r="X279" s="53"/>
      <c r="Y279" s="53"/>
    </row>
    <row r="280" spans="1:25" ht="15.7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156"/>
      <c r="L280" s="53"/>
      <c r="M280" s="53"/>
      <c r="N280" s="156"/>
      <c r="O280" s="53"/>
      <c r="P280" s="53"/>
      <c r="X280" s="53"/>
      <c r="Y280" s="53"/>
    </row>
    <row r="281" spans="1:25" ht="15.7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156"/>
      <c r="L281" s="53"/>
      <c r="M281" s="53"/>
      <c r="N281" s="156"/>
      <c r="O281" s="53"/>
      <c r="P281" s="53"/>
      <c r="X281" s="53"/>
      <c r="Y281" s="53"/>
    </row>
    <row r="282" spans="1:25" ht="15.7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156"/>
      <c r="L282" s="53"/>
      <c r="M282" s="53"/>
      <c r="N282" s="156"/>
      <c r="O282" s="53"/>
      <c r="P282" s="53"/>
      <c r="X282" s="53"/>
      <c r="Y282" s="53"/>
    </row>
    <row r="283" spans="1:25" ht="15.7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156"/>
      <c r="L283" s="53"/>
      <c r="M283" s="53"/>
      <c r="N283" s="156"/>
      <c r="O283" s="53"/>
      <c r="P283" s="53"/>
      <c r="X283" s="53"/>
      <c r="Y283" s="53"/>
    </row>
    <row r="284" spans="1:25" ht="15.7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156"/>
      <c r="L284" s="53"/>
      <c r="M284" s="53"/>
      <c r="N284" s="156"/>
      <c r="O284" s="53"/>
      <c r="P284" s="53"/>
      <c r="X284" s="53"/>
      <c r="Y284" s="53"/>
    </row>
    <row r="285" spans="1:25" ht="15.7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156"/>
      <c r="L285" s="53"/>
      <c r="M285" s="53"/>
      <c r="N285" s="156"/>
      <c r="O285" s="53"/>
      <c r="P285" s="53"/>
      <c r="X285" s="53"/>
      <c r="Y285" s="53"/>
    </row>
    <row r="286" spans="1:25" ht="15.7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156"/>
      <c r="L286" s="53"/>
      <c r="M286" s="53"/>
      <c r="N286" s="156"/>
      <c r="O286" s="53"/>
      <c r="P286" s="53"/>
      <c r="X286" s="53"/>
      <c r="Y286" s="53"/>
    </row>
    <row r="287" spans="1:25" ht="15.7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156"/>
      <c r="L287" s="53"/>
      <c r="M287" s="53"/>
      <c r="N287" s="156"/>
      <c r="O287" s="53"/>
      <c r="P287" s="53"/>
      <c r="X287" s="53"/>
      <c r="Y287" s="53"/>
    </row>
    <row r="288" spans="1:25" ht="15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156"/>
      <c r="L288" s="53"/>
      <c r="M288" s="53"/>
      <c r="N288" s="156"/>
      <c r="O288" s="53"/>
      <c r="P288" s="53"/>
      <c r="X288" s="53"/>
      <c r="Y288" s="53"/>
    </row>
    <row r="289" spans="1:25" ht="15.7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156"/>
      <c r="L289" s="53"/>
      <c r="M289" s="53"/>
      <c r="N289" s="156"/>
      <c r="O289" s="53"/>
      <c r="P289" s="53"/>
      <c r="X289" s="53"/>
      <c r="Y289" s="53"/>
    </row>
    <row r="290" spans="1:25" ht="15.7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156"/>
      <c r="L290" s="53"/>
      <c r="M290" s="53"/>
      <c r="N290" s="156"/>
      <c r="O290" s="53"/>
      <c r="P290" s="53"/>
      <c r="X290" s="53"/>
      <c r="Y290" s="53"/>
    </row>
    <row r="291" spans="1:25" ht="15.7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156"/>
      <c r="L291" s="53"/>
      <c r="M291" s="53"/>
      <c r="N291" s="156"/>
      <c r="O291" s="53"/>
      <c r="P291" s="53"/>
      <c r="X291" s="53"/>
      <c r="Y291" s="53"/>
    </row>
    <row r="292" spans="1:25" ht="15.7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156"/>
      <c r="L292" s="53"/>
      <c r="M292" s="53"/>
      <c r="N292" s="156"/>
      <c r="O292" s="53"/>
      <c r="P292" s="53"/>
      <c r="X292" s="53"/>
      <c r="Y292" s="53"/>
    </row>
    <row r="293" spans="1:25" ht="15.7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156"/>
      <c r="L293" s="53"/>
      <c r="M293" s="53"/>
      <c r="N293" s="156"/>
      <c r="O293" s="53"/>
      <c r="P293" s="53"/>
      <c r="X293" s="53"/>
      <c r="Y293" s="53"/>
    </row>
    <row r="294" spans="1:25" ht="15.7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156"/>
      <c r="L294" s="53"/>
      <c r="M294" s="53"/>
      <c r="N294" s="156"/>
      <c r="O294" s="53"/>
      <c r="P294" s="53"/>
      <c r="X294" s="53"/>
      <c r="Y294" s="53"/>
    </row>
    <row r="295" spans="1:25" ht="15.7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156"/>
      <c r="L295" s="53"/>
      <c r="M295" s="53"/>
      <c r="N295" s="156"/>
      <c r="O295" s="53"/>
      <c r="P295" s="53"/>
      <c r="X295" s="53"/>
      <c r="Y295" s="53"/>
    </row>
    <row r="296" spans="1:25" ht="15.7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156"/>
      <c r="L296" s="53"/>
      <c r="M296" s="53"/>
      <c r="N296" s="156"/>
      <c r="O296" s="53"/>
      <c r="P296" s="53"/>
      <c r="X296" s="53"/>
      <c r="Y296" s="53"/>
    </row>
    <row r="297" spans="1:25" ht="15.7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156"/>
      <c r="L297" s="53"/>
      <c r="M297" s="53"/>
      <c r="N297" s="156"/>
      <c r="O297" s="53"/>
      <c r="P297" s="53"/>
      <c r="X297" s="53"/>
      <c r="Y297" s="53"/>
    </row>
    <row r="298" spans="1:25" ht="15.7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156"/>
      <c r="L298" s="53"/>
      <c r="M298" s="53"/>
      <c r="N298" s="156"/>
      <c r="O298" s="53"/>
      <c r="P298" s="53"/>
      <c r="X298" s="53"/>
      <c r="Y298" s="53"/>
    </row>
    <row r="299" spans="1:25" ht="15.7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156"/>
      <c r="L299" s="53"/>
      <c r="M299" s="53"/>
      <c r="N299" s="156"/>
      <c r="O299" s="53"/>
      <c r="P299" s="53"/>
      <c r="X299" s="53"/>
      <c r="Y299" s="53"/>
    </row>
    <row r="300" spans="1:25" ht="15.7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156"/>
      <c r="L300" s="53"/>
      <c r="M300" s="53"/>
      <c r="N300" s="156"/>
      <c r="O300" s="53"/>
      <c r="P300" s="53"/>
      <c r="X300" s="53"/>
      <c r="Y300" s="53"/>
    </row>
    <row r="301" spans="1:25" ht="15.7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156"/>
      <c r="L301" s="53"/>
      <c r="M301" s="53"/>
      <c r="N301" s="156"/>
      <c r="O301" s="53"/>
      <c r="P301" s="53"/>
      <c r="X301" s="53"/>
      <c r="Y301" s="53"/>
    </row>
    <row r="302" spans="1:25" ht="15.7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156"/>
      <c r="L302" s="53"/>
      <c r="M302" s="53"/>
      <c r="N302" s="156"/>
      <c r="O302" s="53"/>
      <c r="P302" s="53"/>
      <c r="X302" s="53"/>
      <c r="Y302" s="53"/>
    </row>
    <row r="303" spans="1:25" ht="15.7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156"/>
      <c r="L303" s="53"/>
      <c r="M303" s="53"/>
      <c r="N303" s="156"/>
      <c r="O303" s="53"/>
      <c r="P303" s="53"/>
      <c r="X303" s="53"/>
      <c r="Y303" s="53"/>
    </row>
    <row r="304" spans="1:25" ht="15.7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156"/>
      <c r="L304" s="53"/>
      <c r="M304" s="53"/>
      <c r="N304" s="156"/>
      <c r="O304" s="53"/>
      <c r="P304" s="53"/>
      <c r="X304" s="53"/>
      <c r="Y304" s="53"/>
    </row>
    <row r="305" spans="1:25" ht="15.7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156"/>
      <c r="L305" s="53"/>
      <c r="M305" s="53"/>
      <c r="N305" s="156"/>
      <c r="O305" s="53"/>
      <c r="P305" s="53"/>
      <c r="X305" s="53"/>
      <c r="Y305" s="53"/>
    </row>
    <row r="306" spans="1:25" ht="15.7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156"/>
      <c r="L306" s="53"/>
      <c r="M306" s="53"/>
      <c r="N306" s="156"/>
      <c r="O306" s="53"/>
      <c r="P306" s="53"/>
      <c r="X306" s="53"/>
      <c r="Y306" s="53"/>
    </row>
    <row r="307" spans="1:25" ht="15.7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156"/>
      <c r="L307" s="53"/>
      <c r="M307" s="53"/>
      <c r="N307" s="156"/>
      <c r="O307" s="53"/>
      <c r="P307" s="53"/>
      <c r="X307" s="53"/>
      <c r="Y307" s="53"/>
    </row>
    <row r="308" spans="1:25" ht="15.7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156"/>
      <c r="L308" s="53"/>
      <c r="M308" s="53"/>
      <c r="N308" s="156"/>
      <c r="O308" s="53"/>
      <c r="P308" s="53"/>
      <c r="X308" s="53"/>
      <c r="Y308" s="53"/>
    </row>
    <row r="309" spans="1:25" ht="15.7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156"/>
      <c r="L309" s="53"/>
      <c r="M309" s="53"/>
      <c r="N309" s="156"/>
      <c r="O309" s="53"/>
      <c r="P309" s="53"/>
      <c r="X309" s="53"/>
      <c r="Y309" s="53"/>
    </row>
    <row r="310" spans="1:25" ht="15.7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156"/>
      <c r="L310" s="53"/>
      <c r="M310" s="53"/>
      <c r="N310" s="156"/>
      <c r="O310" s="53"/>
      <c r="P310" s="53"/>
      <c r="X310" s="53"/>
      <c r="Y310" s="53"/>
    </row>
    <row r="311" spans="1:25" ht="15.7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156"/>
      <c r="L311" s="53"/>
      <c r="M311" s="53"/>
      <c r="N311" s="156"/>
      <c r="O311" s="53"/>
      <c r="P311" s="53"/>
      <c r="X311" s="53"/>
      <c r="Y311" s="53"/>
    </row>
    <row r="312" spans="1:25" ht="15.7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156"/>
      <c r="L312" s="53"/>
      <c r="M312" s="53"/>
      <c r="N312" s="156"/>
      <c r="O312" s="53"/>
      <c r="P312" s="53"/>
      <c r="X312" s="53"/>
      <c r="Y312" s="53"/>
    </row>
    <row r="313" spans="1:25" ht="15.7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156"/>
      <c r="L313" s="53"/>
      <c r="M313" s="53"/>
      <c r="N313" s="156"/>
      <c r="O313" s="53"/>
      <c r="P313" s="53"/>
      <c r="X313" s="53"/>
      <c r="Y313" s="53"/>
    </row>
    <row r="314" spans="1:25" ht="15.7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156"/>
      <c r="L314" s="53"/>
      <c r="M314" s="53"/>
      <c r="N314" s="156"/>
      <c r="O314" s="53"/>
      <c r="P314" s="53"/>
      <c r="X314" s="53"/>
      <c r="Y314" s="53"/>
    </row>
    <row r="315" spans="1:25" ht="15.7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156"/>
      <c r="L315" s="53"/>
      <c r="M315" s="53"/>
      <c r="N315" s="156"/>
      <c r="O315" s="53"/>
      <c r="P315" s="53"/>
      <c r="X315" s="53"/>
      <c r="Y315" s="53"/>
    </row>
    <row r="316" spans="1:25" ht="15.7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156"/>
      <c r="L316" s="53"/>
      <c r="M316" s="53"/>
      <c r="N316" s="156"/>
      <c r="O316" s="53"/>
      <c r="P316" s="53"/>
      <c r="X316" s="53"/>
      <c r="Y316" s="53"/>
    </row>
    <row r="317" spans="1:25" ht="15.7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156"/>
      <c r="L317" s="53"/>
      <c r="M317" s="53"/>
      <c r="N317" s="156"/>
      <c r="O317" s="53"/>
      <c r="P317" s="53"/>
      <c r="X317" s="53"/>
      <c r="Y317" s="53"/>
    </row>
    <row r="318" spans="1:25" ht="15.7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156"/>
      <c r="L318" s="53"/>
      <c r="M318" s="53"/>
      <c r="N318" s="156"/>
      <c r="O318" s="53"/>
      <c r="P318" s="53"/>
      <c r="X318" s="53"/>
      <c r="Y318" s="53"/>
    </row>
    <row r="319" spans="1:25" ht="15.7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156"/>
      <c r="L319" s="53"/>
      <c r="M319" s="53"/>
      <c r="N319" s="156"/>
      <c r="O319" s="53"/>
      <c r="P319" s="53"/>
      <c r="X319" s="53"/>
      <c r="Y319" s="53"/>
    </row>
    <row r="320" spans="1:25" ht="15.7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156"/>
      <c r="L320" s="53"/>
      <c r="M320" s="53"/>
      <c r="N320" s="156"/>
      <c r="O320" s="53"/>
      <c r="P320" s="53"/>
      <c r="X320" s="53"/>
      <c r="Y320" s="53"/>
    </row>
    <row r="321" spans="1:25" ht="15.7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156"/>
      <c r="L321" s="53"/>
      <c r="M321" s="53"/>
      <c r="N321" s="156"/>
      <c r="O321" s="53"/>
      <c r="P321" s="53"/>
      <c r="X321" s="53"/>
      <c r="Y321" s="53"/>
    </row>
    <row r="322" spans="1:25" ht="15.7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156"/>
      <c r="L322" s="53"/>
      <c r="M322" s="53"/>
      <c r="N322" s="156"/>
      <c r="O322" s="53"/>
      <c r="P322" s="53"/>
      <c r="X322" s="53"/>
      <c r="Y322" s="53"/>
    </row>
    <row r="323" spans="1:25" ht="15.7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156"/>
      <c r="L323" s="53"/>
      <c r="M323" s="53"/>
      <c r="N323" s="156"/>
      <c r="O323" s="53"/>
      <c r="P323" s="53"/>
      <c r="X323" s="53"/>
      <c r="Y323" s="53"/>
    </row>
    <row r="324" spans="1:25" ht="15.7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156"/>
      <c r="L324" s="53"/>
      <c r="M324" s="53"/>
      <c r="N324" s="156"/>
      <c r="O324" s="53"/>
      <c r="P324" s="53"/>
      <c r="X324" s="53"/>
      <c r="Y324" s="53"/>
    </row>
    <row r="325" spans="1: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156"/>
      <c r="L325" s="53"/>
      <c r="M325" s="53"/>
      <c r="N325" s="156"/>
      <c r="O325" s="53"/>
      <c r="P325" s="53"/>
      <c r="X325" s="53"/>
      <c r="Y325" s="53"/>
    </row>
    <row r="326" spans="1:25" ht="15.7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156"/>
      <c r="L326" s="53"/>
      <c r="M326" s="53"/>
      <c r="N326" s="156"/>
      <c r="O326" s="53"/>
      <c r="P326" s="53"/>
      <c r="X326" s="53"/>
      <c r="Y326" s="53"/>
    </row>
    <row r="327" spans="1:25" ht="15.7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156"/>
      <c r="L327" s="53"/>
      <c r="M327" s="53"/>
      <c r="N327" s="156"/>
      <c r="O327" s="53"/>
      <c r="P327" s="53"/>
      <c r="X327" s="53"/>
      <c r="Y327" s="53"/>
    </row>
    <row r="328" spans="1:25" ht="15.7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156"/>
      <c r="L328" s="53"/>
      <c r="M328" s="53"/>
      <c r="N328" s="156"/>
      <c r="O328" s="53"/>
      <c r="P328" s="53"/>
      <c r="X328" s="53"/>
      <c r="Y328" s="53"/>
    </row>
    <row r="329" spans="1:25" ht="15.7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156"/>
      <c r="L329" s="53"/>
      <c r="M329" s="53"/>
      <c r="N329" s="156"/>
      <c r="O329" s="53"/>
      <c r="P329" s="53"/>
      <c r="X329" s="53"/>
      <c r="Y329" s="53"/>
    </row>
    <row r="330" spans="1:25" ht="15.7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156"/>
      <c r="L330" s="53"/>
      <c r="M330" s="53"/>
      <c r="N330" s="156"/>
      <c r="O330" s="53"/>
      <c r="P330" s="53"/>
      <c r="X330" s="53"/>
      <c r="Y330" s="53"/>
    </row>
    <row r="331" spans="1:25" ht="15.7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156"/>
      <c r="L331" s="53"/>
      <c r="M331" s="53"/>
      <c r="N331" s="156"/>
      <c r="O331" s="53"/>
      <c r="P331" s="53"/>
      <c r="X331" s="53"/>
      <c r="Y331" s="53"/>
    </row>
    <row r="332" spans="1:25" ht="15.7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156"/>
      <c r="L332" s="53"/>
      <c r="M332" s="53"/>
      <c r="N332" s="156"/>
      <c r="O332" s="53"/>
      <c r="P332" s="53"/>
      <c r="X332" s="53"/>
      <c r="Y332" s="53"/>
    </row>
    <row r="333" spans="1:25" ht="15.7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156"/>
      <c r="L333" s="53"/>
      <c r="M333" s="53"/>
      <c r="N333" s="156"/>
      <c r="O333" s="53"/>
      <c r="P333" s="53"/>
      <c r="X333" s="53"/>
      <c r="Y333" s="53"/>
    </row>
    <row r="334" spans="1:25" ht="15.7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156"/>
      <c r="L334" s="53"/>
      <c r="M334" s="53"/>
      <c r="N334" s="156"/>
      <c r="O334" s="53"/>
      <c r="P334" s="53"/>
      <c r="X334" s="53"/>
      <c r="Y334" s="53"/>
    </row>
    <row r="335" spans="1:25" ht="15.7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156"/>
      <c r="L335" s="53"/>
      <c r="M335" s="53"/>
      <c r="N335" s="156"/>
      <c r="O335" s="53"/>
      <c r="P335" s="53"/>
      <c r="X335" s="53"/>
      <c r="Y335" s="53"/>
    </row>
    <row r="336" spans="1:25" ht="15.7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156"/>
      <c r="L336" s="53"/>
      <c r="M336" s="53"/>
      <c r="N336" s="156"/>
      <c r="O336" s="53"/>
      <c r="P336" s="53"/>
      <c r="X336" s="53"/>
      <c r="Y336" s="53"/>
    </row>
    <row r="337" spans="1:25" ht="15.7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156"/>
      <c r="L337" s="53"/>
      <c r="M337" s="53"/>
      <c r="N337" s="156"/>
      <c r="O337" s="53"/>
      <c r="P337" s="53"/>
      <c r="X337" s="53"/>
      <c r="Y337" s="53"/>
    </row>
    <row r="338" spans="1:25" ht="15.7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156"/>
      <c r="L338" s="53"/>
      <c r="M338" s="53"/>
      <c r="N338" s="156"/>
      <c r="O338" s="53"/>
      <c r="P338" s="53"/>
      <c r="X338" s="53"/>
      <c r="Y338" s="53"/>
    </row>
    <row r="339" spans="1:25" ht="15.7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156"/>
      <c r="L339" s="53"/>
      <c r="M339" s="53"/>
      <c r="N339" s="156"/>
      <c r="O339" s="53"/>
      <c r="P339" s="53"/>
      <c r="X339" s="53"/>
      <c r="Y339" s="53"/>
    </row>
    <row r="340" spans="1:25" ht="15.7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156"/>
      <c r="L340" s="53"/>
      <c r="M340" s="53"/>
      <c r="N340" s="156"/>
      <c r="O340" s="53"/>
      <c r="P340" s="53"/>
      <c r="X340" s="53"/>
      <c r="Y340" s="53"/>
    </row>
    <row r="341" spans="1:25" ht="15.7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156"/>
      <c r="L341" s="53"/>
      <c r="M341" s="53"/>
      <c r="N341" s="156"/>
      <c r="O341" s="53"/>
      <c r="P341" s="53"/>
      <c r="X341" s="53"/>
      <c r="Y341" s="53"/>
    </row>
    <row r="342" spans="1:25" ht="15.7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156"/>
      <c r="L342" s="53"/>
      <c r="M342" s="53"/>
      <c r="N342" s="156"/>
      <c r="O342" s="53"/>
      <c r="P342" s="53"/>
      <c r="X342" s="53"/>
      <c r="Y342" s="53"/>
    </row>
    <row r="343" spans="1:25" ht="15.7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156"/>
      <c r="L343" s="53"/>
      <c r="M343" s="53"/>
      <c r="N343" s="156"/>
      <c r="O343" s="53"/>
      <c r="P343" s="53"/>
      <c r="X343" s="53"/>
      <c r="Y343" s="53"/>
    </row>
    <row r="344" spans="1:25" ht="15.7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156"/>
      <c r="L344" s="53"/>
      <c r="M344" s="53"/>
      <c r="N344" s="156"/>
      <c r="O344" s="53"/>
      <c r="P344" s="53"/>
      <c r="X344" s="53"/>
      <c r="Y344" s="53"/>
    </row>
    <row r="345" spans="1:25" ht="15.7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156"/>
      <c r="L345" s="53"/>
      <c r="M345" s="53"/>
      <c r="N345" s="156"/>
      <c r="O345" s="53"/>
      <c r="P345" s="53"/>
      <c r="X345" s="53"/>
      <c r="Y345" s="53"/>
    </row>
    <row r="346" spans="1:25" ht="15.7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156"/>
      <c r="L346" s="53"/>
      <c r="M346" s="53"/>
      <c r="N346" s="156"/>
      <c r="O346" s="53"/>
      <c r="P346" s="53"/>
      <c r="X346" s="53"/>
      <c r="Y346" s="53"/>
    </row>
    <row r="347" spans="1:25" ht="15.7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156"/>
      <c r="L347" s="53"/>
      <c r="M347" s="53"/>
      <c r="N347" s="156"/>
      <c r="O347" s="53"/>
      <c r="P347" s="53"/>
      <c r="X347" s="53"/>
      <c r="Y347" s="53"/>
    </row>
    <row r="348" spans="1:25" ht="15.7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156"/>
      <c r="L348" s="53"/>
      <c r="M348" s="53"/>
      <c r="N348" s="156"/>
      <c r="O348" s="53"/>
      <c r="P348" s="53"/>
      <c r="X348" s="53"/>
      <c r="Y348" s="53"/>
    </row>
    <row r="349" spans="1:25" ht="15.7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156"/>
      <c r="L349" s="53"/>
      <c r="M349" s="53"/>
      <c r="N349" s="156"/>
      <c r="O349" s="53"/>
      <c r="P349" s="53"/>
      <c r="X349" s="53"/>
      <c r="Y349" s="53"/>
    </row>
    <row r="350" spans="1:25" ht="15.7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156"/>
      <c r="L350" s="53"/>
      <c r="M350" s="53"/>
      <c r="N350" s="156"/>
      <c r="O350" s="53"/>
      <c r="P350" s="53"/>
      <c r="X350" s="53"/>
      <c r="Y350" s="53"/>
    </row>
    <row r="351" spans="1:25" ht="15.7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156"/>
      <c r="L351" s="53"/>
      <c r="M351" s="53"/>
      <c r="N351" s="156"/>
      <c r="O351" s="53"/>
      <c r="P351" s="53"/>
      <c r="X351" s="53"/>
      <c r="Y351" s="53"/>
    </row>
    <row r="352" spans="1:25" ht="15.7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156"/>
      <c r="L352" s="53"/>
      <c r="M352" s="53"/>
      <c r="N352" s="156"/>
      <c r="O352" s="53"/>
      <c r="P352" s="53"/>
      <c r="X352" s="53"/>
      <c r="Y352" s="53"/>
    </row>
    <row r="353" spans="1:25" ht="15.7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156"/>
      <c r="L353" s="53"/>
      <c r="M353" s="53"/>
      <c r="N353" s="156"/>
      <c r="O353" s="53"/>
      <c r="P353" s="53"/>
      <c r="X353" s="53"/>
      <c r="Y353" s="53"/>
    </row>
    <row r="354" spans="1:25" ht="15.7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156"/>
      <c r="L354" s="53"/>
      <c r="M354" s="53"/>
      <c r="N354" s="156"/>
      <c r="O354" s="53"/>
      <c r="P354" s="53"/>
      <c r="X354" s="53"/>
      <c r="Y354" s="53"/>
    </row>
    <row r="355" spans="1:25" ht="15.7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156"/>
      <c r="L355" s="53"/>
      <c r="M355" s="53"/>
      <c r="N355" s="156"/>
      <c r="O355" s="53"/>
      <c r="P355" s="53"/>
      <c r="X355" s="53"/>
      <c r="Y355" s="53"/>
    </row>
    <row r="356" spans="1:25" ht="15.7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156"/>
      <c r="L356" s="53"/>
      <c r="M356" s="53"/>
      <c r="N356" s="156"/>
      <c r="O356" s="53"/>
      <c r="P356" s="53"/>
      <c r="X356" s="53"/>
      <c r="Y356" s="53"/>
    </row>
    <row r="357" spans="1:25" ht="15.7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156"/>
      <c r="L357" s="53"/>
      <c r="M357" s="53"/>
      <c r="N357" s="156"/>
      <c r="O357" s="53"/>
      <c r="P357" s="53"/>
      <c r="X357" s="53"/>
      <c r="Y357" s="53"/>
    </row>
    <row r="358" spans="1:25" ht="15.7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156"/>
      <c r="L358" s="53"/>
      <c r="M358" s="53"/>
      <c r="N358" s="156"/>
      <c r="O358" s="53"/>
      <c r="P358" s="53"/>
      <c r="X358" s="53"/>
      <c r="Y358" s="53"/>
    </row>
    <row r="359" spans="1:25" ht="15.7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156"/>
      <c r="L359" s="53"/>
      <c r="M359" s="53"/>
      <c r="N359" s="156"/>
      <c r="O359" s="53"/>
      <c r="P359" s="53"/>
      <c r="X359" s="53"/>
      <c r="Y359" s="53"/>
    </row>
    <row r="360" spans="1:25" ht="15.7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156"/>
      <c r="L360" s="53"/>
      <c r="M360" s="53"/>
      <c r="N360" s="156"/>
      <c r="O360" s="53"/>
      <c r="P360" s="53"/>
      <c r="X360" s="53"/>
      <c r="Y360" s="53"/>
    </row>
    <row r="361" spans="1:25" ht="15.7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156"/>
      <c r="L361" s="53"/>
      <c r="M361" s="53"/>
      <c r="N361" s="156"/>
      <c r="O361" s="53"/>
      <c r="P361" s="53"/>
      <c r="X361" s="53"/>
      <c r="Y361" s="53"/>
    </row>
    <row r="362" spans="1:25" ht="15.7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156"/>
      <c r="L362" s="53"/>
      <c r="M362" s="53"/>
      <c r="N362" s="156"/>
      <c r="O362" s="53"/>
      <c r="P362" s="53"/>
      <c r="X362" s="53"/>
      <c r="Y362" s="53"/>
    </row>
    <row r="363" spans="1:25" ht="15.7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156"/>
      <c r="L363" s="53"/>
      <c r="M363" s="53"/>
      <c r="N363" s="156"/>
      <c r="O363" s="53"/>
      <c r="P363" s="53"/>
      <c r="X363" s="53"/>
      <c r="Y363" s="53"/>
    </row>
    <row r="364" spans="1:25" ht="15.7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156"/>
      <c r="L364" s="53"/>
      <c r="M364" s="53"/>
      <c r="N364" s="156"/>
      <c r="O364" s="53"/>
      <c r="P364" s="53"/>
      <c r="X364" s="53"/>
      <c r="Y364" s="53"/>
    </row>
    <row r="365" spans="1:25" ht="15.7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156"/>
      <c r="L365" s="53"/>
      <c r="M365" s="53"/>
      <c r="N365" s="156"/>
      <c r="O365" s="53"/>
      <c r="P365" s="53"/>
      <c r="X365" s="53"/>
      <c r="Y365" s="53"/>
    </row>
    <row r="366" spans="1:25" ht="15.7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156"/>
      <c r="L366" s="53"/>
      <c r="M366" s="53"/>
      <c r="N366" s="156"/>
      <c r="O366" s="53"/>
      <c r="P366" s="53"/>
      <c r="X366" s="53"/>
      <c r="Y366" s="53"/>
    </row>
    <row r="367" spans="1:25" ht="15.7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156"/>
      <c r="L367" s="53"/>
      <c r="M367" s="53"/>
      <c r="N367" s="156"/>
      <c r="O367" s="53"/>
      <c r="P367" s="53"/>
      <c r="X367" s="53"/>
      <c r="Y367" s="53"/>
    </row>
    <row r="368" spans="1:25" ht="15.7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156"/>
      <c r="L368" s="53"/>
      <c r="M368" s="53"/>
      <c r="N368" s="156"/>
      <c r="O368" s="53"/>
      <c r="P368" s="53"/>
      <c r="X368" s="53"/>
      <c r="Y368" s="53"/>
    </row>
    <row r="369" spans="1:25" ht="15.7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156"/>
      <c r="L369" s="53"/>
      <c r="M369" s="53"/>
      <c r="N369" s="156"/>
      <c r="O369" s="53"/>
      <c r="P369" s="53"/>
      <c r="X369" s="53"/>
      <c r="Y369" s="53"/>
    </row>
    <row r="370" spans="1:25" ht="15.7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156"/>
      <c r="L370" s="53"/>
      <c r="M370" s="53"/>
      <c r="N370" s="156"/>
      <c r="O370" s="53"/>
      <c r="P370" s="53"/>
      <c r="X370" s="53"/>
      <c r="Y370" s="53"/>
    </row>
    <row r="371" spans="1:25" ht="15.7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156"/>
      <c r="L371" s="53"/>
      <c r="M371" s="53"/>
      <c r="N371" s="156"/>
      <c r="O371" s="53"/>
      <c r="P371" s="53"/>
      <c r="X371" s="53"/>
      <c r="Y371" s="53"/>
    </row>
    <row r="372" spans="1:25" ht="15.7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156"/>
      <c r="L372" s="53"/>
      <c r="M372" s="53"/>
      <c r="N372" s="156"/>
      <c r="O372" s="53"/>
      <c r="P372" s="53"/>
      <c r="X372" s="53"/>
      <c r="Y372" s="53"/>
    </row>
    <row r="373" spans="1:25" ht="15.7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156"/>
      <c r="L373" s="53"/>
      <c r="M373" s="53"/>
      <c r="N373" s="156"/>
      <c r="O373" s="53"/>
      <c r="P373" s="53"/>
      <c r="X373" s="53"/>
      <c r="Y373" s="53"/>
    </row>
    <row r="374" spans="1:25" ht="15.7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156"/>
      <c r="L374" s="53"/>
      <c r="M374" s="53"/>
      <c r="N374" s="156"/>
      <c r="O374" s="53"/>
      <c r="P374" s="53"/>
      <c r="X374" s="53"/>
      <c r="Y374" s="53"/>
    </row>
    <row r="375" spans="1:25" ht="15.7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156"/>
      <c r="L375" s="53"/>
      <c r="M375" s="53"/>
      <c r="N375" s="156"/>
      <c r="O375" s="53"/>
      <c r="P375" s="53"/>
      <c r="X375" s="53"/>
      <c r="Y375" s="53"/>
    </row>
    <row r="376" spans="1:25" ht="15.7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156"/>
      <c r="L376" s="53"/>
      <c r="M376" s="53"/>
      <c r="N376" s="156"/>
      <c r="O376" s="53"/>
      <c r="P376" s="53"/>
      <c r="X376" s="53"/>
      <c r="Y376" s="53"/>
    </row>
    <row r="377" spans="1:25" ht="15.7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156"/>
      <c r="L377" s="53"/>
      <c r="M377" s="53"/>
      <c r="N377" s="156"/>
      <c r="O377" s="53"/>
      <c r="P377" s="53"/>
      <c r="X377" s="53"/>
      <c r="Y377" s="53"/>
    </row>
    <row r="378" spans="1:25" ht="15.7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156"/>
      <c r="L378" s="53"/>
      <c r="M378" s="53"/>
      <c r="N378" s="156"/>
      <c r="O378" s="53"/>
      <c r="P378" s="53"/>
      <c r="X378" s="53"/>
      <c r="Y378" s="53"/>
    </row>
    <row r="379" spans="1:25" ht="15.7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156"/>
      <c r="L379" s="53"/>
      <c r="M379" s="53"/>
      <c r="N379" s="156"/>
      <c r="O379" s="53"/>
      <c r="P379" s="53"/>
      <c r="X379" s="53"/>
      <c r="Y379" s="53"/>
    </row>
    <row r="380" spans="1:25" ht="15.7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156"/>
      <c r="L380" s="53"/>
      <c r="M380" s="53"/>
      <c r="N380" s="156"/>
      <c r="O380" s="53"/>
      <c r="P380" s="53"/>
      <c r="X380" s="53"/>
      <c r="Y380" s="53"/>
    </row>
    <row r="381" spans="1:25" ht="15.7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156"/>
      <c r="L381" s="53"/>
      <c r="M381" s="53"/>
      <c r="N381" s="156"/>
      <c r="O381" s="53"/>
      <c r="P381" s="53"/>
      <c r="X381" s="53"/>
      <c r="Y381" s="53"/>
    </row>
    <row r="382" spans="1:25" ht="15.7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156"/>
      <c r="L382" s="53"/>
      <c r="M382" s="53"/>
      <c r="N382" s="156"/>
      <c r="O382" s="53"/>
      <c r="P382" s="53"/>
      <c r="X382" s="53"/>
      <c r="Y382" s="53"/>
    </row>
    <row r="383" spans="1:25" ht="15.7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156"/>
      <c r="L383" s="53"/>
      <c r="M383" s="53"/>
      <c r="N383" s="156"/>
      <c r="O383" s="53"/>
      <c r="P383" s="53"/>
      <c r="X383" s="53"/>
      <c r="Y383" s="53"/>
    </row>
    <row r="384" spans="1:25" ht="15.7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156"/>
      <c r="L384" s="53"/>
      <c r="M384" s="53"/>
      <c r="N384" s="156"/>
      <c r="O384" s="53"/>
      <c r="P384" s="53"/>
      <c r="X384" s="53"/>
      <c r="Y384" s="53"/>
    </row>
    <row r="385" spans="1:25" ht="15.7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156"/>
      <c r="L385" s="53"/>
      <c r="M385" s="53"/>
      <c r="N385" s="156"/>
      <c r="O385" s="53"/>
      <c r="P385" s="53"/>
      <c r="X385" s="53"/>
      <c r="Y385" s="53"/>
    </row>
    <row r="386" spans="1:25" ht="15.7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156"/>
      <c r="L386" s="53"/>
      <c r="M386" s="53"/>
      <c r="N386" s="156"/>
      <c r="O386" s="53"/>
      <c r="P386" s="53"/>
      <c r="X386" s="53"/>
      <c r="Y386" s="53"/>
    </row>
    <row r="387" spans="1:25" ht="15.7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156"/>
      <c r="L387" s="53"/>
      <c r="M387" s="53"/>
      <c r="N387" s="156"/>
      <c r="O387" s="53"/>
      <c r="P387" s="53"/>
      <c r="X387" s="53"/>
      <c r="Y387" s="53"/>
    </row>
    <row r="388" spans="1:25" ht="15.7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156"/>
      <c r="L388" s="53"/>
      <c r="M388" s="53"/>
      <c r="N388" s="156"/>
      <c r="O388" s="53"/>
      <c r="P388" s="53"/>
      <c r="X388" s="53"/>
      <c r="Y388" s="53"/>
    </row>
    <row r="389" spans="1:25" ht="15.7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156"/>
      <c r="L389" s="53"/>
      <c r="M389" s="53"/>
      <c r="N389" s="156"/>
      <c r="O389" s="53"/>
      <c r="P389" s="53"/>
      <c r="X389" s="53"/>
      <c r="Y389" s="53"/>
    </row>
    <row r="390" spans="1:25" ht="15.7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156"/>
      <c r="L390" s="53"/>
      <c r="M390" s="53"/>
      <c r="N390" s="156"/>
      <c r="O390" s="53"/>
      <c r="P390" s="53"/>
      <c r="X390" s="53"/>
      <c r="Y390" s="53"/>
    </row>
    <row r="391" spans="1:25" ht="15.7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156"/>
      <c r="L391" s="53"/>
      <c r="M391" s="53"/>
      <c r="N391" s="156"/>
      <c r="O391" s="53"/>
      <c r="P391" s="53"/>
      <c r="X391" s="53"/>
      <c r="Y391" s="53"/>
    </row>
    <row r="392" spans="1:25" ht="15.7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156"/>
      <c r="L392" s="53"/>
      <c r="M392" s="53"/>
      <c r="N392" s="156"/>
      <c r="O392" s="53"/>
      <c r="P392" s="53"/>
      <c r="X392" s="53"/>
      <c r="Y392" s="53"/>
    </row>
    <row r="393" spans="1:25" ht="15.7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156"/>
      <c r="L393" s="53"/>
      <c r="M393" s="53"/>
      <c r="N393" s="156"/>
      <c r="O393" s="53"/>
      <c r="P393" s="53"/>
      <c r="X393" s="53"/>
      <c r="Y393" s="53"/>
    </row>
    <row r="394" spans="1:25" ht="15.7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156"/>
      <c r="L394" s="53"/>
      <c r="M394" s="53"/>
      <c r="N394" s="156"/>
      <c r="O394" s="53"/>
      <c r="P394" s="53"/>
      <c r="X394" s="53"/>
      <c r="Y394" s="53"/>
    </row>
    <row r="395" spans="1:25" ht="15.7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156"/>
      <c r="L395" s="53"/>
      <c r="M395" s="53"/>
      <c r="N395" s="156"/>
      <c r="O395" s="53"/>
      <c r="P395" s="53"/>
      <c r="X395" s="53"/>
      <c r="Y395" s="53"/>
    </row>
    <row r="396" spans="1:25" ht="15.7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156"/>
      <c r="L396" s="53"/>
      <c r="M396" s="53"/>
      <c r="N396" s="156"/>
      <c r="O396" s="53"/>
      <c r="P396" s="53"/>
      <c r="X396" s="53"/>
      <c r="Y396" s="53"/>
    </row>
    <row r="397" spans="1:25" ht="15.7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156"/>
      <c r="L397" s="53"/>
      <c r="M397" s="53"/>
      <c r="N397" s="156"/>
      <c r="O397" s="53"/>
      <c r="P397" s="53"/>
      <c r="X397" s="53"/>
      <c r="Y397" s="53"/>
    </row>
    <row r="398" spans="1:25" ht="15.7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156"/>
      <c r="L398" s="53"/>
      <c r="M398" s="53"/>
      <c r="N398" s="156"/>
      <c r="O398" s="53"/>
      <c r="P398" s="53"/>
      <c r="X398" s="53"/>
      <c r="Y398" s="53"/>
    </row>
    <row r="399" spans="1:25" ht="15.7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156"/>
      <c r="L399" s="53"/>
      <c r="M399" s="53"/>
      <c r="N399" s="156"/>
      <c r="O399" s="53"/>
      <c r="P399" s="53"/>
      <c r="X399" s="53"/>
      <c r="Y399" s="53"/>
    </row>
    <row r="400" spans="1:25" ht="15.7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156"/>
      <c r="L400" s="53"/>
      <c r="M400" s="53"/>
      <c r="N400" s="156"/>
      <c r="O400" s="53"/>
      <c r="P400" s="53"/>
      <c r="X400" s="53"/>
      <c r="Y400" s="53"/>
    </row>
    <row r="401" spans="1:25" ht="15.7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156"/>
      <c r="L401" s="53"/>
      <c r="M401" s="53"/>
      <c r="N401" s="156"/>
      <c r="O401" s="53"/>
      <c r="P401" s="53"/>
      <c r="X401" s="53"/>
      <c r="Y401" s="53"/>
    </row>
    <row r="402" spans="1:25" ht="15.7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156"/>
      <c r="L402" s="53"/>
      <c r="M402" s="53"/>
      <c r="N402" s="156"/>
      <c r="O402" s="53"/>
      <c r="P402" s="53"/>
      <c r="X402" s="53"/>
      <c r="Y402" s="53"/>
    </row>
    <row r="403" spans="1:25" ht="15.7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156"/>
      <c r="L403" s="53"/>
      <c r="M403" s="53"/>
      <c r="N403" s="156"/>
      <c r="O403" s="53"/>
      <c r="P403" s="53"/>
      <c r="X403" s="53"/>
      <c r="Y403" s="53"/>
    </row>
    <row r="404" spans="1:25" ht="15.7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156"/>
      <c r="L404" s="53"/>
      <c r="M404" s="53"/>
      <c r="N404" s="156"/>
      <c r="O404" s="53"/>
      <c r="P404" s="53"/>
      <c r="X404" s="53"/>
      <c r="Y404" s="53"/>
    </row>
    <row r="405" spans="1:25" ht="15.7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156"/>
      <c r="L405" s="53"/>
      <c r="M405" s="53"/>
      <c r="N405" s="156"/>
      <c r="O405" s="53"/>
      <c r="P405" s="53"/>
      <c r="X405" s="53"/>
      <c r="Y405" s="53"/>
    </row>
    <row r="406" spans="1:25" ht="15.7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156"/>
      <c r="L406" s="53"/>
      <c r="M406" s="53"/>
      <c r="N406" s="156"/>
      <c r="O406" s="53"/>
      <c r="P406" s="53"/>
      <c r="X406" s="53"/>
      <c r="Y406" s="53"/>
    </row>
    <row r="407" spans="1:25" ht="15.7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156"/>
      <c r="L407" s="53"/>
      <c r="M407" s="53"/>
      <c r="N407" s="156"/>
      <c r="O407" s="53"/>
      <c r="P407" s="53"/>
      <c r="X407" s="53"/>
      <c r="Y407" s="53"/>
    </row>
    <row r="408" spans="1:25" ht="15.7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156"/>
      <c r="L408" s="53"/>
      <c r="M408" s="53"/>
      <c r="N408" s="156"/>
      <c r="O408" s="53"/>
      <c r="P408" s="53"/>
      <c r="X408" s="53"/>
      <c r="Y408" s="53"/>
    </row>
    <row r="409" spans="1:25" ht="15.7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156"/>
      <c r="L409" s="53"/>
      <c r="M409" s="53"/>
      <c r="N409" s="156"/>
      <c r="O409" s="53"/>
      <c r="P409" s="53"/>
      <c r="X409" s="53"/>
      <c r="Y409" s="53"/>
    </row>
    <row r="410" spans="1:25" ht="15.7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156"/>
      <c r="L410" s="53"/>
      <c r="M410" s="53"/>
      <c r="N410" s="156"/>
      <c r="O410" s="53"/>
      <c r="P410" s="53"/>
      <c r="X410" s="53"/>
      <c r="Y410" s="53"/>
    </row>
    <row r="411" spans="1:25" ht="15.7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156"/>
      <c r="L411" s="53"/>
      <c r="M411" s="53"/>
      <c r="N411" s="156"/>
      <c r="O411" s="53"/>
      <c r="P411" s="53"/>
      <c r="X411" s="53"/>
      <c r="Y411" s="53"/>
    </row>
    <row r="412" spans="1:25" ht="15.7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156"/>
      <c r="L412" s="53"/>
      <c r="M412" s="53"/>
      <c r="N412" s="156"/>
      <c r="O412" s="53"/>
      <c r="P412" s="53"/>
      <c r="X412" s="53"/>
      <c r="Y412" s="53"/>
    </row>
    <row r="413" spans="1:25" ht="15.7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156"/>
      <c r="L413" s="53"/>
      <c r="M413" s="53"/>
      <c r="N413" s="156"/>
      <c r="O413" s="53"/>
      <c r="P413" s="53"/>
      <c r="X413" s="53"/>
      <c r="Y413" s="53"/>
    </row>
    <row r="414" spans="1:25" ht="15.7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156"/>
      <c r="L414" s="53"/>
      <c r="M414" s="53"/>
      <c r="N414" s="156"/>
      <c r="O414" s="53"/>
      <c r="P414" s="53"/>
      <c r="X414" s="53"/>
      <c r="Y414" s="53"/>
    </row>
    <row r="415" spans="1:25" ht="15.7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156"/>
      <c r="L415" s="53"/>
      <c r="M415" s="53"/>
      <c r="N415" s="156"/>
      <c r="O415" s="53"/>
      <c r="P415" s="53"/>
      <c r="X415" s="53"/>
      <c r="Y415" s="53"/>
    </row>
    <row r="416" spans="1:25" ht="15.7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156"/>
      <c r="L416" s="53"/>
      <c r="M416" s="53"/>
      <c r="N416" s="156"/>
      <c r="O416" s="53"/>
      <c r="P416" s="53"/>
      <c r="X416" s="53"/>
      <c r="Y416" s="53"/>
    </row>
    <row r="417" spans="1:25" ht="15.7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156"/>
      <c r="L417" s="53"/>
      <c r="M417" s="53"/>
      <c r="N417" s="156"/>
      <c r="O417" s="53"/>
      <c r="P417" s="53"/>
      <c r="X417" s="53"/>
      <c r="Y417" s="53"/>
    </row>
    <row r="418" spans="1:25" ht="15.7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156"/>
      <c r="L418" s="53"/>
      <c r="M418" s="53"/>
      <c r="N418" s="156"/>
      <c r="O418" s="53"/>
      <c r="P418" s="53"/>
      <c r="X418" s="53"/>
      <c r="Y418" s="53"/>
    </row>
    <row r="419" spans="1:25" ht="15.7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156"/>
      <c r="L419" s="53"/>
      <c r="M419" s="53"/>
      <c r="N419" s="156"/>
      <c r="O419" s="53"/>
      <c r="P419" s="53"/>
      <c r="X419" s="53"/>
      <c r="Y419" s="53"/>
    </row>
    <row r="420" spans="1:25" ht="15.7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156"/>
      <c r="L420" s="53"/>
      <c r="M420" s="53"/>
      <c r="N420" s="156"/>
      <c r="O420" s="53"/>
      <c r="P420" s="53"/>
      <c r="X420" s="53"/>
      <c r="Y420" s="53"/>
    </row>
    <row r="421" spans="1:25" ht="15.7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156"/>
      <c r="L421" s="53"/>
      <c r="M421" s="53"/>
      <c r="N421" s="156"/>
      <c r="O421" s="53"/>
      <c r="P421" s="53"/>
      <c r="X421" s="53"/>
      <c r="Y421" s="53"/>
    </row>
    <row r="422" spans="1:25" ht="15.7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156"/>
      <c r="L422" s="53"/>
      <c r="M422" s="53"/>
      <c r="N422" s="156"/>
      <c r="O422" s="53"/>
      <c r="P422" s="53"/>
      <c r="X422" s="53"/>
      <c r="Y422" s="53"/>
    </row>
    <row r="423" spans="1:25" ht="15.7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156"/>
      <c r="L423" s="53"/>
      <c r="M423" s="53"/>
      <c r="N423" s="156"/>
      <c r="O423" s="53"/>
      <c r="P423" s="53"/>
      <c r="X423" s="53"/>
      <c r="Y423" s="53"/>
    </row>
    <row r="424" spans="1:25" ht="15.7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156"/>
      <c r="L424" s="53"/>
      <c r="M424" s="53"/>
      <c r="N424" s="156"/>
      <c r="O424" s="53"/>
      <c r="P424" s="53"/>
      <c r="X424" s="53"/>
      <c r="Y424" s="53"/>
    </row>
    <row r="425" spans="1: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156"/>
      <c r="L425" s="53"/>
      <c r="M425" s="53"/>
      <c r="N425" s="156"/>
      <c r="O425" s="53"/>
      <c r="P425" s="53"/>
      <c r="X425" s="53"/>
      <c r="Y425" s="53"/>
    </row>
    <row r="426" spans="1:25" ht="15.7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156"/>
      <c r="L426" s="53"/>
      <c r="M426" s="53"/>
      <c r="N426" s="156"/>
      <c r="O426" s="53"/>
      <c r="P426" s="53"/>
      <c r="X426" s="53"/>
      <c r="Y426" s="53"/>
    </row>
    <row r="427" spans="1:25" ht="15.7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156"/>
      <c r="L427" s="53"/>
      <c r="M427" s="53"/>
      <c r="N427" s="156"/>
      <c r="O427" s="53"/>
      <c r="P427" s="53"/>
      <c r="X427" s="53"/>
      <c r="Y427" s="53"/>
    </row>
    <row r="428" spans="1:25" ht="15.7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156"/>
      <c r="L428" s="53"/>
      <c r="M428" s="53"/>
      <c r="N428" s="156"/>
      <c r="O428" s="53"/>
      <c r="P428" s="53"/>
      <c r="X428" s="53"/>
      <c r="Y428" s="53"/>
    </row>
    <row r="429" spans="1:25" ht="15.7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156"/>
      <c r="L429" s="53"/>
      <c r="M429" s="53"/>
      <c r="N429" s="156"/>
      <c r="O429" s="53"/>
      <c r="P429" s="53"/>
      <c r="X429" s="53"/>
      <c r="Y429" s="53"/>
    </row>
    <row r="430" spans="1:25" ht="15.7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156"/>
      <c r="L430" s="53"/>
      <c r="M430" s="53"/>
      <c r="N430" s="156"/>
      <c r="O430" s="53"/>
      <c r="P430" s="53"/>
      <c r="X430" s="53"/>
      <c r="Y430" s="53"/>
    </row>
    <row r="431" spans="1:25" ht="15.7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156"/>
      <c r="L431" s="53"/>
      <c r="M431" s="53"/>
      <c r="N431" s="156"/>
      <c r="O431" s="53"/>
      <c r="P431" s="53"/>
      <c r="X431" s="53"/>
      <c r="Y431" s="53"/>
    </row>
    <row r="432" spans="1:25" ht="15.7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156"/>
      <c r="L432" s="53"/>
      <c r="M432" s="53"/>
      <c r="N432" s="156"/>
      <c r="O432" s="53"/>
      <c r="P432" s="53"/>
      <c r="X432" s="53"/>
      <c r="Y432" s="53"/>
    </row>
    <row r="433" spans="1:25" ht="15.7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156"/>
      <c r="L433" s="53"/>
      <c r="M433" s="53"/>
      <c r="N433" s="156"/>
      <c r="O433" s="53"/>
      <c r="P433" s="53"/>
      <c r="X433" s="53"/>
      <c r="Y433" s="53"/>
    </row>
    <row r="434" spans="1:25" ht="15.7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156"/>
      <c r="L434" s="53"/>
      <c r="M434" s="53"/>
      <c r="N434" s="156"/>
      <c r="O434" s="53"/>
      <c r="P434" s="53"/>
      <c r="X434" s="53"/>
      <c r="Y434" s="53"/>
    </row>
    <row r="435" spans="1:25" ht="15.7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156"/>
      <c r="L435" s="53"/>
      <c r="M435" s="53"/>
      <c r="N435" s="156"/>
      <c r="O435" s="53"/>
      <c r="P435" s="53"/>
      <c r="X435" s="53"/>
      <c r="Y435" s="53"/>
    </row>
    <row r="436" spans="1:25" ht="15.7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156"/>
      <c r="L436" s="53"/>
      <c r="M436" s="53"/>
      <c r="N436" s="156"/>
      <c r="O436" s="53"/>
      <c r="P436" s="53"/>
      <c r="X436" s="53"/>
      <c r="Y436" s="53"/>
    </row>
    <row r="437" spans="1:25" ht="15.7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156"/>
      <c r="L437" s="53"/>
      <c r="M437" s="53"/>
      <c r="N437" s="156"/>
      <c r="O437" s="53"/>
      <c r="P437" s="53"/>
      <c r="X437" s="53"/>
      <c r="Y437" s="53"/>
    </row>
    <row r="438" spans="1:25" ht="15.7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156"/>
      <c r="L438" s="53"/>
      <c r="M438" s="53"/>
      <c r="N438" s="156"/>
      <c r="O438" s="53"/>
      <c r="P438" s="53"/>
      <c r="X438" s="53"/>
      <c r="Y438" s="53"/>
    </row>
    <row r="439" spans="1:25" ht="15.7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156"/>
      <c r="L439" s="53"/>
      <c r="M439" s="53"/>
      <c r="N439" s="156"/>
      <c r="O439" s="53"/>
      <c r="P439" s="53"/>
      <c r="X439" s="53"/>
      <c r="Y439" s="53"/>
    </row>
    <row r="440" spans="1:25" ht="15.7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156"/>
      <c r="L440" s="53"/>
      <c r="M440" s="53"/>
      <c r="N440" s="156"/>
      <c r="O440" s="53"/>
      <c r="P440" s="53"/>
      <c r="X440" s="53"/>
      <c r="Y440" s="53"/>
    </row>
    <row r="441" spans="1:25" ht="15.7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156"/>
      <c r="L441" s="53"/>
      <c r="M441" s="53"/>
      <c r="N441" s="156"/>
      <c r="O441" s="53"/>
      <c r="P441" s="53"/>
      <c r="X441" s="53"/>
      <c r="Y441" s="53"/>
    </row>
    <row r="442" spans="1:25" ht="15.7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156"/>
      <c r="L442" s="53"/>
      <c r="M442" s="53"/>
      <c r="N442" s="156"/>
      <c r="O442" s="53"/>
      <c r="P442" s="53"/>
      <c r="X442" s="53"/>
      <c r="Y442" s="53"/>
    </row>
    <row r="443" spans="1:25" ht="15.7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156"/>
      <c r="L443" s="53"/>
      <c r="M443" s="53"/>
      <c r="N443" s="156"/>
      <c r="O443" s="53"/>
      <c r="P443" s="53"/>
      <c r="X443" s="53"/>
      <c r="Y443" s="53"/>
    </row>
    <row r="444" spans="1:25" ht="15.7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156"/>
      <c r="L444" s="53"/>
      <c r="M444" s="53"/>
      <c r="N444" s="156"/>
      <c r="O444" s="53"/>
      <c r="P444" s="53"/>
      <c r="X444" s="53"/>
      <c r="Y444" s="53"/>
    </row>
    <row r="445" spans="1:25" ht="15.7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156"/>
      <c r="L445" s="53"/>
      <c r="M445" s="53"/>
      <c r="N445" s="156"/>
      <c r="O445" s="53"/>
      <c r="P445" s="53"/>
      <c r="X445" s="53"/>
      <c r="Y445" s="53"/>
    </row>
    <row r="446" spans="1:25" ht="15.7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156"/>
      <c r="L446" s="53"/>
      <c r="M446" s="53"/>
      <c r="N446" s="156"/>
      <c r="O446" s="53"/>
      <c r="P446" s="53"/>
      <c r="X446" s="53"/>
      <c r="Y446" s="53"/>
    </row>
    <row r="447" spans="1:25" ht="15.7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156"/>
      <c r="L447" s="53"/>
      <c r="M447" s="53"/>
      <c r="N447" s="156"/>
      <c r="O447" s="53"/>
      <c r="P447" s="53"/>
      <c r="X447" s="53"/>
      <c r="Y447" s="53"/>
    </row>
    <row r="448" spans="1:25" ht="15.7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156"/>
      <c r="L448" s="53"/>
      <c r="M448" s="53"/>
      <c r="N448" s="156"/>
      <c r="O448" s="53"/>
      <c r="P448" s="53"/>
      <c r="X448" s="53"/>
      <c r="Y448" s="53"/>
    </row>
    <row r="449" spans="1:25" ht="15.7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156"/>
      <c r="L449" s="53"/>
      <c r="M449" s="53"/>
      <c r="N449" s="156"/>
      <c r="O449" s="53"/>
      <c r="P449" s="53"/>
      <c r="X449" s="53"/>
      <c r="Y449" s="53"/>
    </row>
    <row r="450" spans="1:25" ht="15.7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156"/>
      <c r="L450" s="53"/>
      <c r="M450" s="53"/>
      <c r="N450" s="156"/>
      <c r="O450" s="53"/>
      <c r="P450" s="53"/>
      <c r="X450" s="53"/>
      <c r="Y450" s="53"/>
    </row>
    <row r="451" spans="1:25" ht="15.7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156"/>
      <c r="L451" s="53"/>
      <c r="M451" s="53"/>
      <c r="N451" s="156"/>
      <c r="O451" s="53"/>
      <c r="P451" s="53"/>
      <c r="X451" s="53"/>
      <c r="Y451" s="53"/>
    </row>
    <row r="452" spans="1:25" ht="15.7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156"/>
      <c r="L452" s="53"/>
      <c r="M452" s="53"/>
      <c r="N452" s="156"/>
      <c r="O452" s="53"/>
      <c r="P452" s="53"/>
      <c r="X452" s="53"/>
      <c r="Y452" s="53"/>
    </row>
    <row r="453" spans="1:25" ht="15.7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156"/>
      <c r="L453" s="53"/>
      <c r="M453" s="53"/>
      <c r="N453" s="156"/>
      <c r="O453" s="53"/>
      <c r="P453" s="53"/>
      <c r="X453" s="53"/>
      <c r="Y453" s="53"/>
    </row>
    <row r="454" spans="1:25" ht="15.7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156"/>
      <c r="L454" s="53"/>
      <c r="M454" s="53"/>
      <c r="N454" s="156"/>
      <c r="O454" s="53"/>
      <c r="P454" s="53"/>
      <c r="X454" s="53"/>
      <c r="Y454" s="53"/>
    </row>
    <row r="455" spans="1:25" ht="15.7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156"/>
      <c r="L455" s="53"/>
      <c r="M455" s="53"/>
      <c r="N455" s="156"/>
      <c r="O455" s="53"/>
      <c r="P455" s="53"/>
      <c r="X455" s="53"/>
      <c r="Y455" s="53"/>
    </row>
    <row r="456" spans="1:25" ht="15.7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156"/>
      <c r="L456" s="53"/>
      <c r="M456" s="53"/>
      <c r="N456" s="156"/>
      <c r="O456" s="53"/>
      <c r="P456" s="53"/>
      <c r="X456" s="53"/>
      <c r="Y456" s="53"/>
    </row>
    <row r="457" spans="1:25" ht="15.7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156"/>
      <c r="L457" s="53"/>
      <c r="M457" s="53"/>
      <c r="N457" s="156"/>
      <c r="O457" s="53"/>
      <c r="P457" s="53"/>
      <c r="X457" s="53"/>
      <c r="Y457" s="53"/>
    </row>
    <row r="458" spans="1:25" ht="15.7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156"/>
      <c r="L458" s="53"/>
      <c r="M458" s="53"/>
      <c r="N458" s="156"/>
      <c r="O458" s="53"/>
      <c r="P458" s="53"/>
      <c r="X458" s="53"/>
      <c r="Y458" s="53"/>
    </row>
    <row r="459" spans="1:25" ht="15.7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156"/>
      <c r="L459" s="53"/>
      <c r="M459" s="53"/>
      <c r="N459" s="156"/>
      <c r="O459" s="53"/>
      <c r="P459" s="53"/>
      <c r="X459" s="53"/>
      <c r="Y459" s="53"/>
    </row>
    <row r="460" spans="1:25" ht="15.7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156"/>
      <c r="L460" s="53"/>
      <c r="M460" s="53"/>
      <c r="N460" s="156"/>
      <c r="O460" s="53"/>
      <c r="P460" s="53"/>
      <c r="X460" s="53"/>
      <c r="Y460" s="53"/>
    </row>
    <row r="461" spans="1:25" ht="15.7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156"/>
      <c r="L461" s="53"/>
      <c r="M461" s="53"/>
      <c r="N461" s="156"/>
      <c r="O461" s="53"/>
      <c r="P461" s="53"/>
      <c r="X461" s="53"/>
      <c r="Y461" s="53"/>
    </row>
    <row r="462" spans="1:25" ht="15.7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156"/>
      <c r="L462" s="53"/>
      <c r="M462" s="53"/>
      <c r="N462" s="156"/>
      <c r="O462" s="53"/>
      <c r="P462" s="53"/>
      <c r="X462" s="53"/>
      <c r="Y462" s="53"/>
    </row>
    <row r="463" spans="1:25" ht="15.7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156"/>
      <c r="L463" s="53"/>
      <c r="M463" s="53"/>
      <c r="N463" s="156"/>
      <c r="O463" s="53"/>
      <c r="P463" s="53"/>
      <c r="X463" s="53"/>
      <c r="Y463" s="53"/>
    </row>
    <row r="464" spans="1:25" ht="15.7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156"/>
      <c r="L464" s="53"/>
      <c r="M464" s="53"/>
      <c r="N464" s="156"/>
      <c r="O464" s="53"/>
      <c r="P464" s="53"/>
      <c r="X464" s="53"/>
      <c r="Y464" s="53"/>
    </row>
    <row r="465" spans="1:25" ht="15.7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156"/>
      <c r="L465" s="53"/>
      <c r="M465" s="53"/>
      <c r="N465" s="156"/>
      <c r="O465" s="53"/>
      <c r="P465" s="53"/>
      <c r="X465" s="53"/>
      <c r="Y465" s="53"/>
    </row>
    <row r="466" spans="1:25" ht="15.7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156"/>
      <c r="L466" s="53"/>
      <c r="M466" s="53"/>
      <c r="N466" s="156"/>
      <c r="O466" s="53"/>
      <c r="P466" s="53"/>
      <c r="X466" s="53"/>
      <c r="Y466" s="53"/>
    </row>
    <row r="467" spans="1:25" ht="15.7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156"/>
      <c r="L467" s="53"/>
      <c r="M467" s="53"/>
      <c r="N467" s="156"/>
      <c r="O467" s="53"/>
      <c r="P467" s="53"/>
      <c r="X467" s="53"/>
      <c r="Y467" s="53"/>
    </row>
    <row r="468" spans="1:25" ht="15.7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156"/>
      <c r="L468" s="53"/>
      <c r="M468" s="53"/>
      <c r="N468" s="156"/>
      <c r="O468" s="53"/>
      <c r="P468" s="53"/>
      <c r="X468" s="53"/>
      <c r="Y468" s="53"/>
    </row>
    <row r="469" spans="1:25" ht="15.7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156"/>
      <c r="L469" s="53"/>
      <c r="M469" s="53"/>
      <c r="N469" s="156"/>
      <c r="O469" s="53"/>
      <c r="P469" s="53"/>
      <c r="X469" s="53"/>
      <c r="Y469" s="53"/>
    </row>
    <row r="470" spans="1:25" ht="15.7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156"/>
      <c r="L470" s="53"/>
      <c r="M470" s="53"/>
      <c r="N470" s="156"/>
      <c r="O470" s="53"/>
      <c r="P470" s="53"/>
      <c r="X470" s="53"/>
      <c r="Y470" s="53"/>
    </row>
    <row r="471" spans="1:25" ht="15.7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156"/>
      <c r="L471" s="53"/>
      <c r="M471" s="53"/>
      <c r="N471" s="156"/>
      <c r="O471" s="53"/>
      <c r="P471" s="53"/>
      <c r="X471" s="53"/>
      <c r="Y471" s="53"/>
    </row>
    <row r="472" spans="1:25" ht="15.7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156"/>
      <c r="L472" s="53"/>
      <c r="M472" s="53"/>
      <c r="N472" s="156"/>
      <c r="O472" s="53"/>
      <c r="P472" s="53"/>
      <c r="X472" s="53"/>
      <c r="Y472" s="53"/>
    </row>
    <row r="473" spans="1:25" ht="15.7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156"/>
      <c r="L473" s="53"/>
      <c r="M473" s="53"/>
      <c r="N473" s="156"/>
      <c r="O473" s="53"/>
      <c r="P473" s="53"/>
      <c r="X473" s="53"/>
      <c r="Y473" s="53"/>
    </row>
    <row r="474" spans="1:25" ht="15.7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156"/>
      <c r="L474" s="53"/>
      <c r="M474" s="53"/>
      <c r="N474" s="156"/>
      <c r="O474" s="53"/>
      <c r="P474" s="53"/>
      <c r="X474" s="53"/>
      <c r="Y474" s="53"/>
    </row>
    <row r="475" spans="1:25" ht="15.7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156"/>
      <c r="L475" s="53"/>
      <c r="M475" s="53"/>
      <c r="N475" s="156"/>
      <c r="O475" s="53"/>
      <c r="P475" s="53"/>
      <c r="X475" s="53"/>
      <c r="Y475" s="53"/>
    </row>
    <row r="476" spans="1:25" ht="15.7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156"/>
      <c r="L476" s="53"/>
      <c r="M476" s="53"/>
      <c r="N476" s="156"/>
      <c r="O476" s="53"/>
      <c r="P476" s="53"/>
      <c r="X476" s="53"/>
      <c r="Y476" s="53"/>
    </row>
    <row r="477" spans="1:25" ht="15.7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156"/>
      <c r="L477" s="53"/>
      <c r="M477" s="53"/>
      <c r="N477" s="156"/>
      <c r="O477" s="53"/>
      <c r="P477" s="53"/>
      <c r="X477" s="53"/>
      <c r="Y477" s="53"/>
    </row>
    <row r="478" spans="1:25" ht="15.7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156"/>
      <c r="L478" s="53"/>
      <c r="M478" s="53"/>
      <c r="N478" s="156"/>
      <c r="O478" s="53"/>
      <c r="P478" s="53"/>
      <c r="X478" s="53"/>
      <c r="Y478" s="53"/>
    </row>
    <row r="479" spans="1:25" ht="15.7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156"/>
      <c r="L479" s="53"/>
      <c r="M479" s="53"/>
      <c r="N479" s="156"/>
      <c r="O479" s="53"/>
      <c r="P479" s="53"/>
      <c r="X479" s="53"/>
      <c r="Y479" s="53"/>
    </row>
    <row r="480" spans="1:25" ht="15.7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156"/>
      <c r="L480" s="53"/>
      <c r="M480" s="53"/>
      <c r="N480" s="156"/>
      <c r="O480" s="53"/>
      <c r="P480" s="53"/>
      <c r="X480" s="53"/>
      <c r="Y480" s="53"/>
    </row>
    <row r="481" spans="1:25" ht="15.7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156"/>
      <c r="L481" s="53"/>
      <c r="M481" s="53"/>
      <c r="N481" s="156"/>
      <c r="O481" s="53"/>
      <c r="P481" s="53"/>
      <c r="X481" s="53"/>
      <c r="Y481" s="53"/>
    </row>
    <row r="482" spans="1:25" ht="15.7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156"/>
      <c r="L482" s="53"/>
      <c r="M482" s="53"/>
      <c r="N482" s="156"/>
      <c r="O482" s="53"/>
      <c r="P482" s="53"/>
      <c r="X482" s="53"/>
      <c r="Y482" s="53"/>
    </row>
    <row r="483" spans="1:25" ht="15.7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156"/>
      <c r="L483" s="53"/>
      <c r="M483" s="53"/>
      <c r="N483" s="156"/>
      <c r="O483" s="53"/>
      <c r="P483" s="53"/>
      <c r="X483" s="53"/>
      <c r="Y483" s="53"/>
    </row>
    <row r="484" spans="1:25" ht="15.7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156"/>
      <c r="L484" s="53"/>
      <c r="M484" s="53"/>
      <c r="N484" s="156"/>
      <c r="O484" s="53"/>
      <c r="P484" s="53"/>
      <c r="X484" s="53"/>
      <c r="Y484" s="53"/>
    </row>
    <row r="485" spans="1:25" ht="15.7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156"/>
      <c r="L485" s="53"/>
      <c r="M485" s="53"/>
      <c r="N485" s="156"/>
      <c r="O485" s="53"/>
      <c r="P485" s="53"/>
      <c r="X485" s="53"/>
      <c r="Y485" s="53"/>
    </row>
    <row r="486" spans="1:25" ht="15.7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156"/>
      <c r="L486" s="53"/>
      <c r="M486" s="53"/>
      <c r="N486" s="156"/>
      <c r="O486" s="53"/>
      <c r="P486" s="53"/>
      <c r="X486" s="53"/>
      <c r="Y486" s="53"/>
    </row>
    <row r="487" spans="1:25" ht="15.7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156"/>
      <c r="L487" s="53"/>
      <c r="M487" s="53"/>
      <c r="N487" s="156"/>
      <c r="O487" s="53"/>
      <c r="P487" s="53"/>
      <c r="X487" s="53"/>
      <c r="Y487" s="53"/>
    </row>
    <row r="488" spans="1:25" ht="15.7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156"/>
      <c r="L488" s="53"/>
      <c r="M488" s="53"/>
      <c r="N488" s="156"/>
      <c r="O488" s="53"/>
      <c r="P488" s="53"/>
      <c r="X488" s="53"/>
      <c r="Y488" s="53"/>
    </row>
    <row r="489" spans="1:25" ht="15.7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156"/>
      <c r="L489" s="53"/>
      <c r="M489" s="53"/>
      <c r="N489" s="156"/>
      <c r="O489" s="53"/>
      <c r="P489" s="53"/>
      <c r="X489" s="53"/>
      <c r="Y489" s="53"/>
    </row>
    <row r="490" spans="1:25" ht="15.7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156"/>
      <c r="L490" s="53"/>
      <c r="M490" s="53"/>
      <c r="N490" s="156"/>
      <c r="O490" s="53"/>
      <c r="P490" s="53"/>
      <c r="X490" s="53"/>
      <c r="Y490" s="53"/>
    </row>
    <row r="491" spans="1:25" ht="15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156"/>
      <c r="L491" s="53"/>
      <c r="M491" s="53"/>
      <c r="N491" s="156"/>
      <c r="O491" s="53"/>
      <c r="P491" s="53"/>
      <c r="X491" s="53"/>
      <c r="Y491" s="53"/>
    </row>
    <row r="492" spans="1:25" ht="15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156"/>
      <c r="L492" s="53"/>
      <c r="M492" s="53"/>
      <c r="N492" s="156"/>
      <c r="O492" s="53"/>
      <c r="P492" s="53"/>
      <c r="X492" s="53"/>
      <c r="Y492" s="53"/>
    </row>
    <row r="493" spans="1:25" ht="15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156"/>
      <c r="L493" s="53"/>
      <c r="M493" s="53"/>
      <c r="N493" s="156"/>
      <c r="O493" s="53"/>
      <c r="P493" s="53"/>
      <c r="X493" s="53"/>
      <c r="Y493" s="53"/>
    </row>
    <row r="494" spans="1:25" ht="15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156"/>
      <c r="L494" s="53"/>
      <c r="M494" s="53"/>
      <c r="N494" s="156"/>
      <c r="O494" s="53"/>
      <c r="P494" s="53"/>
      <c r="X494" s="53"/>
      <c r="Y494" s="53"/>
    </row>
    <row r="495" spans="1:25" ht="15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156"/>
      <c r="L495" s="53"/>
      <c r="M495" s="53"/>
      <c r="N495" s="156"/>
      <c r="O495" s="53"/>
      <c r="P495" s="53"/>
      <c r="X495" s="53"/>
      <c r="Y495" s="53"/>
    </row>
    <row r="496" spans="1:25" ht="15.7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156"/>
      <c r="L496" s="53"/>
      <c r="M496" s="53"/>
      <c r="N496" s="156"/>
      <c r="O496" s="53"/>
      <c r="P496" s="53"/>
      <c r="X496" s="53"/>
      <c r="Y496" s="53"/>
    </row>
    <row r="497" spans="1:25" ht="15.7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156"/>
      <c r="L497" s="53"/>
      <c r="M497" s="53"/>
      <c r="N497" s="156"/>
      <c r="O497" s="53"/>
      <c r="P497" s="53"/>
      <c r="X497" s="53"/>
      <c r="Y497" s="53"/>
    </row>
    <row r="498" spans="1:25" ht="15.7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156"/>
      <c r="L498" s="53"/>
      <c r="M498" s="53"/>
      <c r="N498" s="156"/>
      <c r="O498" s="53"/>
      <c r="P498" s="53"/>
      <c r="X498" s="53"/>
      <c r="Y498" s="53"/>
    </row>
    <row r="499" spans="1:25" ht="15.7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156"/>
      <c r="L499" s="53"/>
      <c r="M499" s="53"/>
      <c r="N499" s="156"/>
      <c r="O499" s="53"/>
      <c r="P499" s="53"/>
      <c r="X499" s="53"/>
      <c r="Y499" s="53"/>
    </row>
    <row r="500" spans="1:25" ht="15.7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156"/>
      <c r="L500" s="53"/>
      <c r="M500" s="53"/>
      <c r="N500" s="156"/>
      <c r="O500" s="53"/>
      <c r="P500" s="53"/>
      <c r="X500" s="53"/>
      <c r="Y500" s="53"/>
    </row>
    <row r="501" spans="1:25" ht="15.7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156"/>
      <c r="L501" s="53"/>
      <c r="M501" s="53"/>
      <c r="N501" s="156"/>
      <c r="O501" s="53"/>
      <c r="P501" s="53"/>
      <c r="X501" s="53"/>
      <c r="Y501" s="53"/>
    </row>
    <row r="502" spans="1:25" ht="15.7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156"/>
      <c r="L502" s="53"/>
      <c r="M502" s="53"/>
      <c r="N502" s="156"/>
      <c r="O502" s="53"/>
      <c r="P502" s="53"/>
      <c r="X502" s="53"/>
      <c r="Y502" s="53"/>
    </row>
    <row r="503" spans="1:25" ht="15.7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156"/>
      <c r="L503" s="53"/>
      <c r="M503" s="53"/>
      <c r="N503" s="156"/>
      <c r="O503" s="53"/>
      <c r="P503" s="53"/>
      <c r="X503" s="53"/>
      <c r="Y503" s="53"/>
    </row>
    <row r="504" spans="1:25" ht="15.7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156"/>
      <c r="L504" s="53"/>
      <c r="M504" s="53"/>
      <c r="N504" s="156"/>
      <c r="O504" s="53"/>
      <c r="P504" s="53"/>
      <c r="X504" s="53"/>
      <c r="Y504" s="53"/>
    </row>
    <row r="505" spans="1:25" ht="15.7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156"/>
      <c r="L505" s="53"/>
      <c r="M505" s="53"/>
      <c r="N505" s="156"/>
      <c r="O505" s="53"/>
      <c r="P505" s="53"/>
      <c r="X505" s="53"/>
      <c r="Y505" s="53"/>
    </row>
    <row r="506" spans="1:25" ht="15.7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156"/>
      <c r="L506" s="53"/>
      <c r="M506" s="53"/>
      <c r="N506" s="156"/>
      <c r="O506" s="53"/>
      <c r="P506" s="53"/>
      <c r="X506" s="53"/>
      <c r="Y506" s="53"/>
    </row>
    <row r="507" spans="1:25" ht="15.7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156"/>
      <c r="L507" s="53"/>
      <c r="M507" s="53"/>
      <c r="N507" s="156"/>
      <c r="O507" s="53"/>
      <c r="P507" s="53"/>
      <c r="X507" s="53"/>
      <c r="Y507" s="53"/>
    </row>
    <row r="508" spans="1:25" ht="15.7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156"/>
      <c r="L508" s="53"/>
      <c r="M508" s="53"/>
      <c r="N508" s="156"/>
      <c r="O508" s="53"/>
      <c r="P508" s="53"/>
      <c r="X508" s="53"/>
      <c r="Y508" s="53"/>
    </row>
    <row r="509" spans="1:25" ht="15.7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156"/>
      <c r="L509" s="53"/>
      <c r="M509" s="53"/>
      <c r="N509" s="156"/>
      <c r="O509" s="53"/>
      <c r="P509" s="53"/>
      <c r="X509" s="53"/>
      <c r="Y509" s="53"/>
    </row>
    <row r="510" spans="1:25" ht="15.7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156"/>
      <c r="L510" s="53"/>
      <c r="M510" s="53"/>
      <c r="N510" s="156"/>
      <c r="O510" s="53"/>
      <c r="P510" s="53"/>
      <c r="X510" s="53"/>
      <c r="Y510" s="53"/>
    </row>
    <row r="511" spans="1:25" ht="15.7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156"/>
      <c r="L511" s="53"/>
      <c r="M511" s="53"/>
      <c r="N511" s="156"/>
      <c r="O511" s="53"/>
      <c r="P511" s="53"/>
      <c r="X511" s="53"/>
      <c r="Y511" s="53"/>
    </row>
    <row r="512" spans="1:25" ht="15.7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156"/>
      <c r="L512" s="53"/>
      <c r="M512" s="53"/>
      <c r="N512" s="156"/>
      <c r="O512" s="53"/>
      <c r="P512" s="53"/>
      <c r="X512" s="53"/>
      <c r="Y512" s="53"/>
    </row>
    <row r="513" spans="1:25" ht="15.7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156"/>
      <c r="L513" s="53"/>
      <c r="M513" s="53"/>
      <c r="N513" s="156"/>
      <c r="O513" s="53"/>
      <c r="P513" s="53"/>
      <c r="X513" s="53"/>
      <c r="Y513" s="53"/>
    </row>
    <row r="514" spans="1:25" ht="15.7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156"/>
      <c r="L514" s="53"/>
      <c r="M514" s="53"/>
      <c r="N514" s="156"/>
      <c r="O514" s="53"/>
      <c r="P514" s="53"/>
      <c r="X514" s="53"/>
      <c r="Y514" s="53"/>
    </row>
    <row r="515" spans="1:25" ht="15.7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156"/>
      <c r="L515" s="53"/>
      <c r="M515" s="53"/>
      <c r="N515" s="156"/>
      <c r="O515" s="53"/>
      <c r="P515" s="53"/>
      <c r="X515" s="53"/>
      <c r="Y515" s="53"/>
    </row>
    <row r="516" spans="1:25" ht="15.7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156"/>
      <c r="L516" s="53"/>
      <c r="M516" s="53"/>
      <c r="N516" s="156"/>
      <c r="O516" s="53"/>
      <c r="P516" s="53"/>
      <c r="X516" s="53"/>
      <c r="Y516" s="53"/>
    </row>
    <row r="517" spans="1:25" ht="15.7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156"/>
      <c r="L517" s="53"/>
      <c r="M517" s="53"/>
      <c r="N517" s="156"/>
      <c r="O517" s="53"/>
      <c r="P517" s="53"/>
      <c r="X517" s="53"/>
      <c r="Y517" s="53"/>
    </row>
    <row r="518" spans="1:25" ht="15.7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156"/>
      <c r="L518" s="53"/>
      <c r="M518" s="53"/>
      <c r="N518" s="156"/>
      <c r="O518" s="53"/>
      <c r="P518" s="53"/>
      <c r="X518" s="53"/>
      <c r="Y518" s="53"/>
    </row>
    <row r="519" spans="1:25" ht="15.7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156"/>
      <c r="L519" s="53"/>
      <c r="M519" s="53"/>
      <c r="N519" s="156"/>
      <c r="O519" s="53"/>
      <c r="P519" s="53"/>
      <c r="X519" s="53"/>
      <c r="Y519" s="53"/>
    </row>
    <row r="520" spans="1:25" ht="15.7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156"/>
      <c r="L520" s="53"/>
      <c r="M520" s="53"/>
      <c r="N520" s="156"/>
      <c r="O520" s="53"/>
      <c r="P520" s="53"/>
      <c r="X520" s="53"/>
      <c r="Y520" s="53"/>
    </row>
    <row r="521" spans="1:25" ht="15.7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156"/>
      <c r="L521" s="53"/>
      <c r="M521" s="53"/>
      <c r="N521" s="156"/>
      <c r="O521" s="53"/>
      <c r="P521" s="53"/>
      <c r="X521" s="53"/>
      <c r="Y521" s="53"/>
    </row>
    <row r="522" spans="1:25" ht="15.7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156"/>
      <c r="L522" s="53"/>
      <c r="M522" s="53"/>
      <c r="N522" s="156"/>
      <c r="O522" s="53"/>
      <c r="P522" s="53"/>
      <c r="X522" s="53"/>
      <c r="Y522" s="53"/>
    </row>
    <row r="523" spans="1:25" ht="15.7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156"/>
      <c r="L523" s="53"/>
      <c r="M523" s="53"/>
      <c r="N523" s="156"/>
      <c r="O523" s="53"/>
      <c r="P523" s="53"/>
      <c r="X523" s="53"/>
      <c r="Y523" s="53"/>
    </row>
    <row r="524" spans="1:25" ht="15.7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156"/>
      <c r="L524" s="53"/>
      <c r="M524" s="53"/>
      <c r="N524" s="156"/>
      <c r="O524" s="53"/>
      <c r="P524" s="53"/>
      <c r="X524" s="53"/>
      <c r="Y524" s="53"/>
    </row>
    <row r="525" spans="1: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156"/>
      <c r="L525" s="53"/>
      <c r="M525" s="53"/>
      <c r="N525" s="156"/>
      <c r="O525" s="53"/>
      <c r="P525" s="53"/>
      <c r="X525" s="53"/>
      <c r="Y525" s="53"/>
    </row>
    <row r="526" spans="1:25" ht="15.7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156"/>
      <c r="L526" s="53"/>
      <c r="M526" s="53"/>
      <c r="N526" s="156"/>
      <c r="O526" s="53"/>
      <c r="P526" s="53"/>
      <c r="X526" s="53"/>
      <c r="Y526" s="53"/>
    </row>
    <row r="527" spans="1:25" ht="15.7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156"/>
      <c r="L527" s="53"/>
      <c r="M527" s="53"/>
      <c r="N527" s="156"/>
      <c r="O527" s="53"/>
      <c r="P527" s="53"/>
      <c r="X527" s="53"/>
      <c r="Y527" s="53"/>
    </row>
    <row r="528" spans="1:25" ht="15.7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156"/>
      <c r="L528" s="53"/>
      <c r="M528" s="53"/>
      <c r="N528" s="156"/>
      <c r="O528" s="53"/>
      <c r="P528" s="53"/>
      <c r="X528" s="53"/>
      <c r="Y528" s="53"/>
    </row>
    <row r="529" spans="1:25" ht="15.7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156"/>
      <c r="L529" s="53"/>
      <c r="M529" s="53"/>
      <c r="N529" s="156"/>
      <c r="O529" s="53"/>
      <c r="P529" s="53"/>
      <c r="X529" s="53"/>
      <c r="Y529" s="53"/>
    </row>
    <row r="530" spans="1:25" ht="15.7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156"/>
      <c r="L530" s="53"/>
      <c r="M530" s="53"/>
      <c r="N530" s="156"/>
      <c r="O530" s="53"/>
      <c r="P530" s="53"/>
      <c r="X530" s="53"/>
      <c r="Y530" s="53"/>
    </row>
    <row r="531" spans="1:25" ht="15.7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156"/>
      <c r="L531" s="53"/>
      <c r="M531" s="53"/>
      <c r="N531" s="156"/>
      <c r="O531" s="53"/>
      <c r="P531" s="53"/>
      <c r="X531" s="53"/>
      <c r="Y531" s="53"/>
    </row>
    <row r="532" spans="1:25" ht="15.7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156"/>
      <c r="L532" s="53"/>
      <c r="M532" s="53"/>
      <c r="N532" s="156"/>
      <c r="O532" s="53"/>
      <c r="P532" s="53"/>
      <c r="X532" s="53"/>
      <c r="Y532" s="53"/>
    </row>
    <row r="533" spans="1:25" ht="15.7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156"/>
      <c r="L533" s="53"/>
      <c r="M533" s="53"/>
      <c r="N533" s="156"/>
      <c r="O533" s="53"/>
      <c r="P533" s="53"/>
      <c r="X533" s="53"/>
      <c r="Y533" s="53"/>
    </row>
    <row r="534" spans="1:25" ht="15.7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156"/>
      <c r="L534" s="53"/>
      <c r="M534" s="53"/>
      <c r="N534" s="156"/>
      <c r="O534" s="53"/>
      <c r="P534" s="53"/>
      <c r="X534" s="53"/>
      <c r="Y534" s="53"/>
    </row>
    <row r="535" spans="1:25" ht="15.7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156"/>
      <c r="L535" s="53"/>
      <c r="M535" s="53"/>
      <c r="N535" s="156"/>
      <c r="O535" s="53"/>
      <c r="P535" s="53"/>
      <c r="X535" s="53"/>
      <c r="Y535" s="53"/>
    </row>
    <row r="536" spans="1:25" ht="15.7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156"/>
      <c r="L536" s="53"/>
      <c r="M536" s="53"/>
      <c r="N536" s="156"/>
      <c r="O536" s="53"/>
      <c r="P536" s="53"/>
      <c r="X536" s="53"/>
      <c r="Y536" s="53"/>
    </row>
    <row r="537" spans="1:25" ht="15.7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156"/>
      <c r="L537" s="53"/>
      <c r="M537" s="53"/>
      <c r="N537" s="156"/>
      <c r="O537" s="53"/>
      <c r="P537" s="53"/>
      <c r="X537" s="53"/>
      <c r="Y537" s="53"/>
    </row>
    <row r="538" spans="1:25" ht="15.7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156"/>
      <c r="L538" s="53"/>
      <c r="M538" s="53"/>
      <c r="N538" s="156"/>
      <c r="O538" s="53"/>
      <c r="P538" s="53"/>
      <c r="X538" s="53"/>
      <c r="Y538" s="53"/>
    </row>
    <row r="539" spans="1:25" ht="15.7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156"/>
      <c r="L539" s="53"/>
      <c r="M539" s="53"/>
      <c r="N539" s="156"/>
      <c r="O539" s="53"/>
      <c r="P539" s="53"/>
      <c r="X539" s="53"/>
      <c r="Y539" s="53"/>
    </row>
    <row r="540" spans="1:25" ht="15.7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156"/>
      <c r="L540" s="53"/>
      <c r="M540" s="53"/>
      <c r="N540" s="156"/>
      <c r="O540" s="53"/>
      <c r="P540" s="53"/>
      <c r="X540" s="53"/>
      <c r="Y540" s="53"/>
    </row>
    <row r="541" spans="1:25" ht="15.7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156"/>
      <c r="L541" s="53"/>
      <c r="M541" s="53"/>
      <c r="N541" s="156"/>
      <c r="O541" s="53"/>
      <c r="P541" s="53"/>
      <c r="X541" s="53"/>
      <c r="Y541" s="53"/>
    </row>
    <row r="542" spans="1:25" ht="15.7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156"/>
      <c r="L542" s="53"/>
      <c r="M542" s="53"/>
      <c r="N542" s="156"/>
      <c r="O542" s="53"/>
      <c r="P542" s="53"/>
      <c r="X542" s="53"/>
      <c r="Y542" s="53"/>
    </row>
    <row r="543" spans="1:25" ht="15.7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156"/>
      <c r="L543" s="53"/>
      <c r="M543" s="53"/>
      <c r="N543" s="156"/>
      <c r="O543" s="53"/>
      <c r="P543" s="53"/>
      <c r="X543" s="53"/>
      <c r="Y543" s="53"/>
    </row>
    <row r="544" spans="1:25" ht="15.7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156"/>
      <c r="L544" s="53"/>
      <c r="M544" s="53"/>
      <c r="N544" s="156"/>
      <c r="O544" s="53"/>
      <c r="P544" s="53"/>
      <c r="X544" s="53"/>
      <c r="Y544" s="53"/>
    </row>
    <row r="545" spans="1:25" ht="15.7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156"/>
      <c r="L545" s="53"/>
      <c r="M545" s="53"/>
      <c r="N545" s="156"/>
      <c r="O545" s="53"/>
      <c r="P545" s="53"/>
      <c r="X545" s="53"/>
      <c r="Y545" s="53"/>
    </row>
    <row r="546" spans="1:25" ht="15.7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156"/>
      <c r="L546" s="53"/>
      <c r="M546" s="53"/>
      <c r="N546" s="156"/>
      <c r="O546" s="53"/>
      <c r="P546" s="53"/>
      <c r="X546" s="53"/>
      <c r="Y546" s="53"/>
    </row>
    <row r="547" spans="1:25" ht="15.7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156"/>
      <c r="L547" s="53"/>
      <c r="M547" s="53"/>
      <c r="N547" s="156"/>
      <c r="O547" s="53"/>
      <c r="P547" s="53"/>
      <c r="X547" s="53"/>
      <c r="Y547" s="53"/>
    </row>
    <row r="548" spans="1:25" ht="15.7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156"/>
      <c r="L548" s="53"/>
      <c r="M548" s="53"/>
      <c r="N548" s="156"/>
      <c r="O548" s="53"/>
      <c r="P548" s="53"/>
      <c r="X548" s="53"/>
      <c r="Y548" s="53"/>
    </row>
    <row r="549" spans="1:25" ht="15.7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156"/>
      <c r="L549" s="53"/>
      <c r="M549" s="53"/>
      <c r="N549" s="156"/>
      <c r="O549" s="53"/>
      <c r="P549" s="53"/>
      <c r="X549" s="53"/>
      <c r="Y549" s="53"/>
    </row>
    <row r="550" spans="1:25" ht="15.7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156"/>
      <c r="L550" s="53"/>
      <c r="M550" s="53"/>
      <c r="N550" s="156"/>
      <c r="O550" s="53"/>
      <c r="P550" s="53"/>
      <c r="X550" s="53"/>
      <c r="Y550" s="53"/>
    </row>
    <row r="551" spans="1:25" ht="15.7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156"/>
      <c r="L551" s="53"/>
      <c r="M551" s="53"/>
      <c r="N551" s="156"/>
      <c r="O551" s="53"/>
      <c r="P551" s="53"/>
      <c r="X551" s="53"/>
      <c r="Y551" s="53"/>
    </row>
    <row r="552" spans="1:25" ht="15.7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156"/>
      <c r="L552" s="53"/>
      <c r="M552" s="53"/>
      <c r="N552" s="156"/>
      <c r="O552" s="53"/>
      <c r="P552" s="53"/>
      <c r="X552" s="53"/>
      <c r="Y552" s="53"/>
    </row>
    <row r="553" spans="1:25" ht="15.7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156"/>
      <c r="L553" s="53"/>
      <c r="M553" s="53"/>
      <c r="N553" s="156"/>
      <c r="O553" s="53"/>
      <c r="P553" s="53"/>
      <c r="X553" s="53"/>
      <c r="Y553" s="53"/>
    </row>
    <row r="554" spans="1:25" ht="15.7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156"/>
      <c r="L554" s="53"/>
      <c r="M554" s="53"/>
      <c r="N554" s="156"/>
      <c r="O554" s="53"/>
      <c r="P554" s="53"/>
      <c r="X554" s="53"/>
      <c r="Y554" s="53"/>
    </row>
    <row r="555" spans="1:25" ht="15.7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156"/>
      <c r="L555" s="53"/>
      <c r="M555" s="53"/>
      <c r="N555" s="156"/>
      <c r="O555" s="53"/>
      <c r="P555" s="53"/>
      <c r="X555" s="53"/>
      <c r="Y555" s="53"/>
    </row>
    <row r="556" spans="1:25" ht="15.7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156"/>
      <c r="L556" s="53"/>
      <c r="M556" s="53"/>
      <c r="N556" s="156"/>
      <c r="O556" s="53"/>
      <c r="P556" s="53"/>
      <c r="X556" s="53"/>
      <c r="Y556" s="53"/>
    </row>
    <row r="557" spans="1:25" ht="15.7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156"/>
      <c r="L557" s="53"/>
      <c r="M557" s="53"/>
      <c r="N557" s="156"/>
      <c r="O557" s="53"/>
      <c r="P557" s="53"/>
      <c r="X557" s="53"/>
      <c r="Y557" s="53"/>
    </row>
    <row r="558" spans="1:25" ht="15.7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156"/>
      <c r="L558" s="53"/>
      <c r="M558" s="53"/>
      <c r="N558" s="156"/>
      <c r="O558" s="53"/>
      <c r="P558" s="53"/>
      <c r="X558" s="53"/>
      <c r="Y558" s="53"/>
    </row>
    <row r="559" spans="1:25" ht="15.7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156"/>
      <c r="L559" s="53"/>
      <c r="M559" s="53"/>
      <c r="N559" s="156"/>
      <c r="O559" s="53"/>
      <c r="P559" s="53"/>
      <c r="X559" s="53"/>
      <c r="Y559" s="53"/>
    </row>
    <row r="560" spans="1:25" ht="15.7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156"/>
      <c r="L560" s="53"/>
      <c r="M560" s="53"/>
      <c r="N560" s="156"/>
      <c r="O560" s="53"/>
      <c r="P560" s="53"/>
      <c r="X560" s="53"/>
      <c r="Y560" s="53"/>
    </row>
    <row r="561" spans="1:25" ht="15.7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156"/>
      <c r="L561" s="53"/>
      <c r="M561" s="53"/>
      <c r="N561" s="156"/>
      <c r="O561" s="53"/>
      <c r="P561" s="53"/>
      <c r="X561" s="53"/>
      <c r="Y561" s="53"/>
    </row>
    <row r="562" spans="1:25" ht="15.7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156"/>
      <c r="L562" s="53"/>
      <c r="M562" s="53"/>
      <c r="N562" s="156"/>
      <c r="O562" s="53"/>
      <c r="P562" s="53"/>
      <c r="X562" s="53"/>
      <c r="Y562" s="53"/>
    </row>
    <row r="563" spans="1:25" ht="15.7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156"/>
      <c r="L563" s="53"/>
      <c r="M563" s="53"/>
      <c r="N563" s="156"/>
      <c r="O563" s="53"/>
      <c r="P563" s="53"/>
      <c r="X563" s="53"/>
      <c r="Y563" s="53"/>
    </row>
    <row r="564" spans="1:25" ht="15.7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156"/>
      <c r="L564" s="53"/>
      <c r="M564" s="53"/>
      <c r="N564" s="156"/>
      <c r="O564" s="53"/>
      <c r="P564" s="53"/>
      <c r="X564" s="53"/>
      <c r="Y564" s="53"/>
    </row>
    <row r="565" spans="1:25" ht="15.7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156"/>
      <c r="L565" s="53"/>
      <c r="M565" s="53"/>
      <c r="N565" s="156"/>
      <c r="O565" s="53"/>
      <c r="P565" s="53"/>
      <c r="X565" s="53"/>
      <c r="Y565" s="53"/>
    </row>
    <row r="566" spans="1:25" ht="15.7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156"/>
      <c r="L566" s="53"/>
      <c r="M566" s="53"/>
      <c r="N566" s="156"/>
      <c r="O566" s="53"/>
      <c r="P566" s="53"/>
      <c r="X566" s="53"/>
      <c r="Y566" s="53"/>
    </row>
    <row r="567" spans="1:25" ht="15.7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156"/>
      <c r="L567" s="53"/>
      <c r="M567" s="53"/>
      <c r="N567" s="156"/>
      <c r="O567" s="53"/>
      <c r="P567" s="53"/>
      <c r="X567" s="53"/>
      <c r="Y567" s="53"/>
    </row>
    <row r="568" spans="1:25" ht="15.7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156"/>
      <c r="L568" s="53"/>
      <c r="M568" s="53"/>
      <c r="N568" s="156"/>
      <c r="O568" s="53"/>
      <c r="P568" s="53"/>
      <c r="X568" s="53"/>
      <c r="Y568" s="53"/>
    </row>
    <row r="569" spans="1:25" ht="15.7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156"/>
      <c r="L569" s="53"/>
      <c r="M569" s="53"/>
      <c r="N569" s="156"/>
      <c r="O569" s="53"/>
      <c r="P569" s="53"/>
      <c r="X569" s="53"/>
      <c r="Y569" s="53"/>
    </row>
    <row r="570" spans="1:25" ht="15.7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156"/>
      <c r="L570" s="53"/>
      <c r="M570" s="53"/>
      <c r="N570" s="156"/>
      <c r="O570" s="53"/>
      <c r="P570" s="53"/>
      <c r="X570" s="53"/>
      <c r="Y570" s="53"/>
    </row>
    <row r="571" spans="1:25" ht="15.7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156"/>
      <c r="L571" s="53"/>
      <c r="M571" s="53"/>
      <c r="N571" s="156"/>
      <c r="O571" s="53"/>
      <c r="P571" s="53"/>
      <c r="X571" s="53"/>
      <c r="Y571" s="53"/>
    </row>
    <row r="572" spans="1:25" ht="15.7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156"/>
      <c r="L572" s="53"/>
      <c r="M572" s="53"/>
      <c r="N572" s="156"/>
      <c r="O572" s="53"/>
      <c r="P572" s="53"/>
      <c r="X572" s="53"/>
      <c r="Y572" s="53"/>
    </row>
    <row r="573" spans="1:25" ht="15.7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156"/>
      <c r="L573" s="53"/>
      <c r="M573" s="53"/>
      <c r="N573" s="156"/>
      <c r="O573" s="53"/>
      <c r="P573" s="53"/>
      <c r="X573" s="53"/>
      <c r="Y573" s="53"/>
    </row>
    <row r="574" spans="1:25" ht="15.7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156"/>
      <c r="L574" s="53"/>
      <c r="M574" s="53"/>
      <c r="N574" s="156"/>
      <c r="O574" s="53"/>
      <c r="P574" s="53"/>
      <c r="X574" s="53"/>
      <c r="Y574" s="53"/>
    </row>
    <row r="575" spans="1:25" ht="15.7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156"/>
      <c r="L575" s="53"/>
      <c r="M575" s="53"/>
      <c r="N575" s="156"/>
      <c r="O575" s="53"/>
      <c r="P575" s="53"/>
      <c r="X575" s="53"/>
      <c r="Y575" s="53"/>
    </row>
    <row r="576" spans="1:25" ht="15.7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156"/>
      <c r="L576" s="53"/>
      <c r="M576" s="53"/>
      <c r="N576" s="156"/>
      <c r="O576" s="53"/>
      <c r="P576" s="53"/>
      <c r="X576" s="53"/>
      <c r="Y576" s="53"/>
    </row>
    <row r="577" spans="1:25" ht="15.7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156"/>
      <c r="L577" s="53"/>
      <c r="M577" s="53"/>
      <c r="N577" s="156"/>
      <c r="O577" s="53"/>
      <c r="P577" s="53"/>
      <c r="X577" s="53"/>
      <c r="Y577" s="53"/>
    </row>
    <row r="578" spans="1:25" ht="15.7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156"/>
      <c r="L578" s="53"/>
      <c r="M578" s="53"/>
      <c r="N578" s="156"/>
      <c r="O578" s="53"/>
      <c r="P578" s="53"/>
      <c r="X578" s="53"/>
      <c r="Y578" s="53"/>
    </row>
    <row r="579" spans="1:25" ht="15.7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156"/>
      <c r="L579" s="53"/>
      <c r="M579" s="53"/>
      <c r="N579" s="156"/>
      <c r="O579" s="53"/>
      <c r="P579" s="53"/>
      <c r="X579" s="53"/>
      <c r="Y579" s="53"/>
    </row>
    <row r="580" spans="1:25" ht="15.7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156"/>
      <c r="L580" s="53"/>
      <c r="M580" s="53"/>
      <c r="N580" s="156"/>
      <c r="O580" s="53"/>
      <c r="P580" s="53"/>
      <c r="X580" s="53"/>
      <c r="Y580" s="53"/>
    </row>
    <row r="581" spans="1:25" ht="15.7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156"/>
      <c r="L581" s="53"/>
      <c r="M581" s="53"/>
      <c r="N581" s="156"/>
      <c r="O581" s="53"/>
      <c r="P581" s="53"/>
      <c r="X581" s="53"/>
      <c r="Y581" s="53"/>
    </row>
    <row r="582" spans="1:25" ht="15.7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156"/>
      <c r="L582" s="53"/>
      <c r="M582" s="53"/>
      <c r="N582" s="156"/>
      <c r="O582" s="53"/>
      <c r="P582" s="53"/>
      <c r="X582" s="53"/>
      <c r="Y582" s="53"/>
    </row>
    <row r="583" spans="1:25" ht="15.7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156"/>
      <c r="L583" s="53"/>
      <c r="M583" s="53"/>
      <c r="N583" s="156"/>
      <c r="O583" s="53"/>
      <c r="P583" s="53"/>
      <c r="X583" s="53"/>
      <c r="Y583" s="53"/>
    </row>
    <row r="584" spans="1:25" ht="15.7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156"/>
      <c r="L584" s="53"/>
      <c r="M584" s="53"/>
      <c r="N584" s="156"/>
      <c r="O584" s="53"/>
      <c r="P584" s="53"/>
      <c r="X584" s="53"/>
      <c r="Y584" s="53"/>
    </row>
    <row r="585" spans="1:25" ht="15.7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156"/>
      <c r="L585" s="53"/>
      <c r="M585" s="53"/>
      <c r="N585" s="156"/>
      <c r="O585" s="53"/>
      <c r="P585" s="53"/>
      <c r="X585" s="53"/>
      <c r="Y585" s="53"/>
    </row>
    <row r="586" spans="1:25" ht="15.7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156"/>
      <c r="L586" s="53"/>
      <c r="M586" s="53"/>
      <c r="N586" s="156"/>
      <c r="O586" s="53"/>
      <c r="P586" s="53"/>
      <c r="X586" s="53"/>
      <c r="Y586" s="53"/>
    </row>
    <row r="587" spans="1:25" ht="15.7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156"/>
      <c r="L587" s="53"/>
      <c r="M587" s="53"/>
      <c r="N587" s="156"/>
      <c r="O587" s="53"/>
      <c r="P587" s="53"/>
      <c r="X587" s="53"/>
      <c r="Y587" s="53"/>
    </row>
    <row r="588" spans="1:25" ht="15.7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156"/>
      <c r="L588" s="53"/>
      <c r="M588" s="53"/>
      <c r="N588" s="156"/>
      <c r="O588" s="53"/>
      <c r="P588" s="53"/>
      <c r="X588" s="53"/>
      <c r="Y588" s="53"/>
    </row>
    <row r="589" spans="1:25" ht="15.7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156"/>
      <c r="L589" s="53"/>
      <c r="M589" s="53"/>
      <c r="N589" s="156"/>
      <c r="O589" s="53"/>
      <c r="P589" s="53"/>
      <c r="X589" s="53"/>
      <c r="Y589" s="53"/>
    </row>
    <row r="590" spans="1:25" ht="15.7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156"/>
      <c r="L590" s="53"/>
      <c r="M590" s="53"/>
      <c r="N590" s="156"/>
      <c r="O590" s="53"/>
      <c r="P590" s="53"/>
      <c r="X590" s="53"/>
      <c r="Y590" s="53"/>
    </row>
    <row r="591" spans="1:25" ht="15.7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156"/>
      <c r="L591" s="53"/>
      <c r="M591" s="53"/>
      <c r="N591" s="156"/>
      <c r="O591" s="53"/>
      <c r="P591" s="53"/>
      <c r="X591" s="53"/>
      <c r="Y591" s="53"/>
    </row>
    <row r="592" spans="1:25" ht="15.7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156"/>
      <c r="L592" s="53"/>
      <c r="M592" s="53"/>
      <c r="N592" s="156"/>
      <c r="O592" s="53"/>
      <c r="P592" s="53"/>
      <c r="X592" s="53"/>
      <c r="Y592" s="53"/>
    </row>
    <row r="593" spans="1:25" ht="15.7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156"/>
      <c r="L593" s="53"/>
      <c r="M593" s="53"/>
      <c r="N593" s="156"/>
      <c r="O593" s="53"/>
      <c r="P593" s="53"/>
      <c r="X593" s="53"/>
      <c r="Y593" s="53"/>
    </row>
    <row r="594" spans="1:25" ht="15.7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156"/>
      <c r="L594" s="53"/>
      <c r="M594" s="53"/>
      <c r="N594" s="156"/>
      <c r="O594" s="53"/>
      <c r="P594" s="53"/>
      <c r="X594" s="53"/>
      <c r="Y594" s="53"/>
    </row>
    <row r="595" spans="1:25" ht="15.7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156"/>
      <c r="L595" s="53"/>
      <c r="M595" s="53"/>
      <c r="N595" s="156"/>
      <c r="O595" s="53"/>
      <c r="P595" s="53"/>
      <c r="X595" s="53"/>
      <c r="Y595" s="53"/>
    </row>
    <row r="596" spans="1:25" ht="15.7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156"/>
      <c r="L596" s="53"/>
      <c r="M596" s="53"/>
      <c r="N596" s="156"/>
      <c r="O596" s="53"/>
      <c r="P596" s="53"/>
      <c r="X596" s="53"/>
      <c r="Y596" s="53"/>
    </row>
    <row r="597" spans="1:25" ht="15.7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156"/>
      <c r="L597" s="53"/>
      <c r="M597" s="53"/>
      <c r="N597" s="156"/>
      <c r="O597" s="53"/>
      <c r="P597" s="53"/>
      <c r="X597" s="53"/>
      <c r="Y597" s="53"/>
    </row>
    <row r="598" spans="1:25" ht="15.7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156"/>
      <c r="L598" s="53"/>
      <c r="M598" s="53"/>
      <c r="N598" s="156"/>
      <c r="O598" s="53"/>
      <c r="P598" s="53"/>
      <c r="X598" s="53"/>
      <c r="Y598" s="53"/>
    </row>
    <row r="599" spans="1:25" ht="15.7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156"/>
      <c r="L599" s="53"/>
      <c r="M599" s="53"/>
      <c r="N599" s="156"/>
      <c r="O599" s="53"/>
      <c r="P599" s="53"/>
      <c r="X599" s="53"/>
      <c r="Y599" s="53"/>
    </row>
    <row r="600" spans="1:25" ht="15.7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156"/>
      <c r="L600" s="53"/>
      <c r="M600" s="53"/>
      <c r="N600" s="156"/>
      <c r="O600" s="53"/>
      <c r="P600" s="53"/>
      <c r="X600" s="53"/>
      <c r="Y600" s="53"/>
    </row>
    <row r="601" spans="1:25" ht="15.7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156"/>
      <c r="L601" s="53"/>
      <c r="M601" s="53"/>
      <c r="N601" s="156"/>
      <c r="O601" s="53"/>
      <c r="P601" s="53"/>
      <c r="X601" s="53"/>
      <c r="Y601" s="53"/>
    </row>
    <row r="602" spans="1:25" ht="15.7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156"/>
      <c r="L602" s="53"/>
      <c r="M602" s="53"/>
      <c r="N602" s="156"/>
      <c r="O602" s="53"/>
      <c r="P602" s="53"/>
      <c r="X602" s="53"/>
      <c r="Y602" s="53"/>
    </row>
    <row r="603" spans="1:25" ht="15.7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156"/>
      <c r="L603" s="53"/>
      <c r="M603" s="53"/>
      <c r="N603" s="156"/>
      <c r="O603" s="53"/>
      <c r="P603" s="53"/>
      <c r="X603" s="53"/>
      <c r="Y603" s="53"/>
    </row>
    <row r="604" spans="1:25" ht="15.7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156"/>
      <c r="L604" s="53"/>
      <c r="M604" s="53"/>
      <c r="N604" s="156"/>
      <c r="O604" s="53"/>
      <c r="P604" s="53"/>
      <c r="X604" s="53"/>
      <c r="Y604" s="53"/>
    </row>
    <row r="605" spans="1:25" ht="15.7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156"/>
      <c r="L605" s="53"/>
      <c r="M605" s="53"/>
      <c r="N605" s="156"/>
      <c r="O605" s="53"/>
      <c r="P605" s="53"/>
      <c r="X605" s="53"/>
      <c r="Y605" s="53"/>
    </row>
    <row r="606" spans="1:25" ht="15.7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156"/>
      <c r="L606" s="53"/>
      <c r="M606" s="53"/>
      <c r="N606" s="156"/>
      <c r="O606" s="53"/>
      <c r="P606" s="53"/>
      <c r="X606" s="53"/>
      <c r="Y606" s="53"/>
    </row>
    <row r="607" spans="1:25" ht="15.7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156"/>
      <c r="L607" s="53"/>
      <c r="M607" s="53"/>
      <c r="N607" s="156"/>
      <c r="O607" s="53"/>
      <c r="P607" s="53"/>
      <c r="X607" s="53"/>
      <c r="Y607" s="53"/>
    </row>
    <row r="608" spans="1:25" ht="15.7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156"/>
      <c r="L608" s="53"/>
      <c r="M608" s="53"/>
      <c r="N608" s="156"/>
      <c r="O608" s="53"/>
      <c r="P608" s="53"/>
      <c r="X608" s="53"/>
      <c r="Y608" s="53"/>
    </row>
    <row r="609" spans="1:25" ht="15.7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156"/>
      <c r="L609" s="53"/>
      <c r="M609" s="53"/>
      <c r="N609" s="156"/>
      <c r="O609" s="53"/>
      <c r="P609" s="53"/>
      <c r="X609" s="53"/>
      <c r="Y609" s="53"/>
    </row>
    <row r="610" spans="1:25" ht="15.7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156"/>
      <c r="L610" s="53"/>
      <c r="M610" s="53"/>
      <c r="N610" s="156"/>
      <c r="O610" s="53"/>
      <c r="P610" s="53"/>
      <c r="X610" s="53"/>
      <c r="Y610" s="53"/>
    </row>
    <row r="611" spans="1:25" ht="15.7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156"/>
      <c r="L611" s="53"/>
      <c r="M611" s="53"/>
      <c r="N611" s="156"/>
      <c r="O611" s="53"/>
      <c r="P611" s="53"/>
      <c r="X611" s="53"/>
      <c r="Y611" s="53"/>
    </row>
    <row r="612" spans="1:25" ht="15.7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156"/>
      <c r="L612" s="53"/>
      <c r="M612" s="53"/>
      <c r="N612" s="156"/>
      <c r="O612" s="53"/>
      <c r="P612" s="53"/>
      <c r="X612" s="53"/>
      <c r="Y612" s="53"/>
    </row>
    <row r="613" spans="1:25" ht="15.7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156"/>
      <c r="L613" s="53"/>
      <c r="M613" s="53"/>
      <c r="N613" s="156"/>
      <c r="O613" s="53"/>
      <c r="P613" s="53"/>
      <c r="X613" s="53"/>
      <c r="Y613" s="53"/>
    </row>
    <row r="614" spans="1:25" ht="15.7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156"/>
      <c r="L614" s="53"/>
      <c r="M614" s="53"/>
      <c r="N614" s="156"/>
      <c r="O614" s="53"/>
      <c r="P614" s="53"/>
      <c r="X614" s="53"/>
      <c r="Y614" s="53"/>
    </row>
    <row r="615" spans="1:25" ht="15.7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156"/>
      <c r="L615" s="53"/>
      <c r="M615" s="53"/>
      <c r="N615" s="156"/>
      <c r="O615" s="53"/>
      <c r="P615" s="53"/>
      <c r="X615" s="53"/>
      <c r="Y615" s="53"/>
    </row>
    <row r="616" spans="1:25" ht="15.7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156"/>
      <c r="L616" s="53"/>
      <c r="M616" s="53"/>
      <c r="N616" s="156"/>
      <c r="O616" s="53"/>
      <c r="P616" s="53"/>
      <c r="X616" s="53"/>
      <c r="Y616" s="53"/>
    </row>
    <row r="617" spans="1:25" ht="15.7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156"/>
      <c r="L617" s="53"/>
      <c r="M617" s="53"/>
      <c r="N617" s="156"/>
      <c r="O617" s="53"/>
      <c r="P617" s="53"/>
      <c r="X617" s="53"/>
      <c r="Y617" s="53"/>
    </row>
    <row r="618" spans="1:25" ht="15.7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156"/>
      <c r="L618" s="53"/>
      <c r="M618" s="53"/>
      <c r="N618" s="156"/>
      <c r="O618" s="53"/>
      <c r="P618" s="53"/>
      <c r="X618" s="53"/>
      <c r="Y618" s="53"/>
    </row>
    <row r="619" spans="1:25" ht="15.7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156"/>
      <c r="L619" s="53"/>
      <c r="M619" s="53"/>
      <c r="N619" s="156"/>
      <c r="O619" s="53"/>
      <c r="P619" s="53"/>
      <c r="X619" s="53"/>
      <c r="Y619" s="53"/>
    </row>
    <row r="620" spans="1:25" ht="15.7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156"/>
      <c r="L620" s="53"/>
      <c r="M620" s="53"/>
      <c r="N620" s="156"/>
      <c r="O620" s="53"/>
      <c r="P620" s="53"/>
      <c r="X620" s="53"/>
      <c r="Y620" s="53"/>
    </row>
    <row r="621" spans="1:25" ht="15.7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156"/>
      <c r="L621" s="53"/>
      <c r="M621" s="53"/>
      <c r="N621" s="156"/>
      <c r="O621" s="53"/>
      <c r="P621" s="53"/>
      <c r="X621" s="53"/>
      <c r="Y621" s="53"/>
    </row>
    <row r="622" spans="1:25" ht="15.7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156"/>
      <c r="L622" s="53"/>
      <c r="M622" s="53"/>
      <c r="N622" s="156"/>
      <c r="O622" s="53"/>
      <c r="P622" s="53"/>
      <c r="X622" s="53"/>
      <c r="Y622" s="53"/>
    </row>
    <row r="623" spans="1:25" ht="15.7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156"/>
      <c r="L623" s="53"/>
      <c r="M623" s="53"/>
      <c r="N623" s="156"/>
      <c r="O623" s="53"/>
      <c r="P623" s="53"/>
      <c r="X623" s="53"/>
      <c r="Y623" s="53"/>
    </row>
    <row r="624" spans="1:25" ht="15.7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156"/>
      <c r="L624" s="53"/>
      <c r="M624" s="53"/>
      <c r="N624" s="156"/>
      <c r="O624" s="53"/>
      <c r="P624" s="53"/>
      <c r="X624" s="53"/>
      <c r="Y624" s="53"/>
    </row>
    <row r="625" spans="1: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156"/>
      <c r="L625" s="53"/>
      <c r="M625" s="53"/>
      <c r="N625" s="156"/>
      <c r="O625" s="53"/>
      <c r="P625" s="53"/>
      <c r="X625" s="53"/>
      <c r="Y625" s="53"/>
    </row>
    <row r="626" spans="1:25" ht="15.7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156"/>
      <c r="L626" s="53"/>
      <c r="M626" s="53"/>
      <c r="N626" s="156"/>
      <c r="O626" s="53"/>
      <c r="P626" s="53"/>
      <c r="X626" s="53"/>
      <c r="Y626" s="53"/>
    </row>
    <row r="627" spans="1:25" ht="15.7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156"/>
      <c r="L627" s="53"/>
      <c r="M627" s="53"/>
      <c r="N627" s="156"/>
      <c r="O627" s="53"/>
      <c r="P627" s="53"/>
      <c r="X627" s="53"/>
      <c r="Y627" s="53"/>
    </row>
    <row r="628" spans="1:25" ht="15.7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156"/>
      <c r="L628" s="53"/>
      <c r="M628" s="53"/>
      <c r="N628" s="156"/>
      <c r="O628" s="53"/>
      <c r="P628" s="53"/>
      <c r="X628" s="53"/>
      <c r="Y628" s="53"/>
    </row>
    <row r="629" spans="1:25" ht="15.7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156"/>
      <c r="L629" s="53"/>
      <c r="M629" s="53"/>
      <c r="N629" s="156"/>
      <c r="O629" s="53"/>
      <c r="P629" s="53"/>
      <c r="X629" s="53"/>
      <c r="Y629" s="53"/>
    </row>
    <row r="630" spans="1:25" ht="15.7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156"/>
      <c r="L630" s="53"/>
      <c r="M630" s="53"/>
      <c r="N630" s="156"/>
      <c r="O630" s="53"/>
      <c r="P630" s="53"/>
      <c r="X630" s="53"/>
      <c r="Y630" s="53"/>
    </row>
    <row r="631" spans="1:25" ht="15.7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156"/>
      <c r="L631" s="53"/>
      <c r="M631" s="53"/>
      <c r="N631" s="156"/>
      <c r="O631" s="53"/>
      <c r="P631" s="53"/>
      <c r="X631" s="53"/>
      <c r="Y631" s="53"/>
    </row>
    <row r="632" spans="1:25" ht="15.7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156"/>
      <c r="L632" s="53"/>
      <c r="M632" s="53"/>
      <c r="N632" s="156"/>
      <c r="O632" s="53"/>
      <c r="P632" s="53"/>
      <c r="X632" s="53"/>
      <c r="Y632" s="53"/>
    </row>
    <row r="633" spans="1:25" ht="15.7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156"/>
      <c r="L633" s="53"/>
      <c r="M633" s="53"/>
      <c r="N633" s="156"/>
      <c r="O633" s="53"/>
      <c r="P633" s="53"/>
      <c r="X633" s="53"/>
      <c r="Y633" s="53"/>
    </row>
    <row r="634" spans="1:25" ht="15.7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156"/>
      <c r="L634" s="53"/>
      <c r="M634" s="53"/>
      <c r="N634" s="156"/>
      <c r="O634" s="53"/>
      <c r="P634" s="53"/>
      <c r="X634" s="53"/>
      <c r="Y634" s="53"/>
    </row>
    <row r="635" spans="1:25" ht="15.7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156"/>
      <c r="L635" s="53"/>
      <c r="M635" s="53"/>
      <c r="N635" s="156"/>
      <c r="O635" s="53"/>
      <c r="P635" s="53"/>
      <c r="X635" s="53"/>
      <c r="Y635" s="53"/>
    </row>
    <row r="636" spans="1:25" ht="15.7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156"/>
      <c r="L636" s="53"/>
      <c r="M636" s="53"/>
      <c r="N636" s="156"/>
      <c r="O636" s="53"/>
      <c r="P636" s="53"/>
      <c r="X636" s="53"/>
      <c r="Y636" s="53"/>
    </row>
    <row r="637" spans="1:25" ht="15.7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156"/>
      <c r="L637" s="53"/>
      <c r="M637" s="53"/>
      <c r="N637" s="156"/>
      <c r="O637" s="53"/>
      <c r="P637" s="53"/>
      <c r="X637" s="53"/>
      <c r="Y637" s="53"/>
    </row>
    <row r="638" spans="1:25" ht="15.7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156"/>
      <c r="L638" s="53"/>
      <c r="M638" s="53"/>
      <c r="N638" s="156"/>
      <c r="O638" s="53"/>
      <c r="P638" s="53"/>
      <c r="X638" s="53"/>
      <c r="Y638" s="53"/>
    </row>
    <row r="639" spans="1:25" ht="15.7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156"/>
      <c r="L639" s="53"/>
      <c r="M639" s="53"/>
      <c r="N639" s="156"/>
      <c r="O639" s="53"/>
      <c r="P639" s="53"/>
      <c r="X639" s="53"/>
      <c r="Y639" s="53"/>
    </row>
    <row r="640" spans="1:25" ht="15.7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156"/>
      <c r="L640" s="53"/>
      <c r="M640" s="53"/>
      <c r="N640" s="156"/>
      <c r="O640" s="53"/>
      <c r="P640" s="53"/>
      <c r="X640" s="53"/>
      <c r="Y640" s="53"/>
    </row>
    <row r="641" spans="1:25" ht="15.7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156"/>
      <c r="L641" s="53"/>
      <c r="M641" s="53"/>
      <c r="N641" s="156"/>
      <c r="O641" s="53"/>
      <c r="P641" s="53"/>
      <c r="X641" s="53"/>
      <c r="Y641" s="53"/>
    </row>
    <row r="642" spans="1:25" ht="15.7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156"/>
      <c r="L642" s="53"/>
      <c r="M642" s="53"/>
      <c r="N642" s="156"/>
      <c r="O642" s="53"/>
      <c r="P642" s="53"/>
      <c r="X642" s="53"/>
      <c r="Y642" s="53"/>
    </row>
    <row r="643" spans="1:25" ht="15.7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156"/>
      <c r="L643" s="53"/>
      <c r="M643" s="53"/>
      <c r="N643" s="156"/>
      <c r="O643" s="53"/>
      <c r="P643" s="53"/>
      <c r="X643" s="53"/>
      <c r="Y643" s="53"/>
    </row>
    <row r="644" spans="1:25" ht="15.7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156"/>
      <c r="L644" s="53"/>
      <c r="M644" s="53"/>
      <c r="N644" s="156"/>
      <c r="O644" s="53"/>
      <c r="P644" s="53"/>
      <c r="X644" s="53"/>
      <c r="Y644" s="53"/>
    </row>
    <row r="645" spans="1:25" ht="15.7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156"/>
      <c r="L645" s="53"/>
      <c r="M645" s="53"/>
      <c r="N645" s="156"/>
      <c r="O645" s="53"/>
      <c r="P645" s="53"/>
      <c r="X645" s="53"/>
      <c r="Y645" s="53"/>
    </row>
    <row r="646" spans="1:25" ht="15.7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156"/>
      <c r="L646" s="53"/>
      <c r="M646" s="53"/>
      <c r="N646" s="156"/>
      <c r="O646" s="53"/>
      <c r="P646" s="53"/>
      <c r="X646" s="53"/>
      <c r="Y646" s="53"/>
    </row>
    <row r="647" spans="1:25" ht="15.7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156"/>
      <c r="L647" s="53"/>
      <c r="M647" s="53"/>
      <c r="N647" s="156"/>
      <c r="O647" s="53"/>
      <c r="P647" s="53"/>
      <c r="X647" s="53"/>
      <c r="Y647" s="53"/>
    </row>
    <row r="648" spans="1:25" ht="15.7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156"/>
      <c r="L648" s="53"/>
      <c r="M648" s="53"/>
      <c r="N648" s="156"/>
      <c r="O648" s="53"/>
      <c r="P648" s="53"/>
      <c r="X648" s="53"/>
      <c r="Y648" s="53"/>
    </row>
    <row r="649" spans="1:25" ht="15.7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156"/>
      <c r="L649" s="53"/>
      <c r="M649" s="53"/>
      <c r="N649" s="156"/>
      <c r="O649" s="53"/>
      <c r="P649" s="53"/>
      <c r="X649" s="53"/>
      <c r="Y649" s="53"/>
    </row>
    <row r="650" spans="1:25" ht="15.7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156"/>
      <c r="L650" s="53"/>
      <c r="M650" s="53"/>
      <c r="N650" s="156"/>
      <c r="O650" s="53"/>
      <c r="P650" s="53"/>
      <c r="X650" s="53"/>
      <c r="Y650" s="53"/>
    </row>
    <row r="651" spans="1:25" ht="15.7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156"/>
      <c r="L651" s="53"/>
      <c r="M651" s="53"/>
      <c r="N651" s="156"/>
      <c r="O651" s="53"/>
      <c r="P651" s="53"/>
      <c r="X651" s="53"/>
      <c r="Y651" s="53"/>
    </row>
    <row r="652" spans="1:25" ht="15.7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156"/>
      <c r="L652" s="53"/>
      <c r="M652" s="53"/>
      <c r="N652" s="156"/>
      <c r="O652" s="53"/>
      <c r="P652" s="53"/>
      <c r="X652" s="53"/>
      <c r="Y652" s="53"/>
    </row>
    <row r="653" spans="1:25" ht="15.7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156"/>
      <c r="L653" s="53"/>
      <c r="M653" s="53"/>
      <c r="N653" s="156"/>
      <c r="O653" s="53"/>
      <c r="P653" s="53"/>
      <c r="X653" s="53"/>
      <c r="Y653" s="53"/>
    </row>
    <row r="654" spans="1:25" ht="15.7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156"/>
      <c r="L654" s="53"/>
      <c r="M654" s="53"/>
      <c r="N654" s="156"/>
      <c r="O654" s="53"/>
      <c r="P654" s="53"/>
      <c r="X654" s="53"/>
      <c r="Y654" s="53"/>
    </row>
    <row r="655" spans="1:25" ht="15.7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156"/>
      <c r="L655" s="53"/>
      <c r="M655" s="53"/>
      <c r="N655" s="156"/>
      <c r="O655" s="53"/>
      <c r="P655" s="53"/>
      <c r="X655" s="53"/>
      <c r="Y655" s="53"/>
    </row>
    <row r="656" spans="1:25" ht="15.7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156"/>
      <c r="L656" s="53"/>
      <c r="M656" s="53"/>
      <c r="N656" s="156"/>
      <c r="O656" s="53"/>
      <c r="P656" s="53"/>
      <c r="X656" s="53"/>
      <c r="Y656" s="53"/>
    </row>
    <row r="657" spans="1:25" ht="15.7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156"/>
      <c r="L657" s="53"/>
      <c r="M657" s="53"/>
      <c r="N657" s="156"/>
      <c r="O657" s="53"/>
      <c r="P657" s="53"/>
      <c r="X657" s="53"/>
      <c r="Y657" s="53"/>
    </row>
    <row r="658" spans="1:25" ht="15.7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156"/>
      <c r="L658" s="53"/>
      <c r="M658" s="53"/>
      <c r="N658" s="156"/>
      <c r="O658" s="53"/>
      <c r="P658" s="53"/>
      <c r="X658" s="53"/>
      <c r="Y658" s="53"/>
    </row>
    <row r="659" spans="1:25" ht="15.7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156"/>
      <c r="L659" s="53"/>
      <c r="M659" s="53"/>
      <c r="N659" s="156"/>
      <c r="O659" s="53"/>
      <c r="P659" s="53"/>
      <c r="X659" s="53"/>
      <c r="Y659" s="53"/>
    </row>
    <row r="660" spans="1:25" ht="15.7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156"/>
      <c r="L660" s="53"/>
      <c r="M660" s="53"/>
      <c r="N660" s="156"/>
      <c r="O660" s="53"/>
      <c r="P660" s="53"/>
      <c r="X660" s="53"/>
      <c r="Y660" s="53"/>
    </row>
    <row r="661" spans="1:25" ht="15.7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156"/>
      <c r="L661" s="53"/>
      <c r="M661" s="53"/>
      <c r="N661" s="156"/>
      <c r="O661" s="53"/>
      <c r="P661" s="53"/>
      <c r="X661" s="53"/>
      <c r="Y661" s="53"/>
    </row>
    <row r="662" spans="1:25" ht="15.7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156"/>
      <c r="L662" s="53"/>
      <c r="M662" s="53"/>
      <c r="N662" s="156"/>
      <c r="O662" s="53"/>
      <c r="P662" s="53"/>
      <c r="X662" s="53"/>
      <c r="Y662" s="53"/>
    </row>
    <row r="663" spans="1:25" ht="15.7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156"/>
      <c r="L663" s="53"/>
      <c r="M663" s="53"/>
      <c r="N663" s="156"/>
      <c r="O663" s="53"/>
      <c r="P663" s="53"/>
      <c r="X663" s="53"/>
      <c r="Y663" s="53"/>
    </row>
    <row r="664" spans="1:25" ht="15.7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156"/>
      <c r="L664" s="53"/>
      <c r="M664" s="53"/>
      <c r="N664" s="156"/>
      <c r="O664" s="53"/>
      <c r="P664" s="53"/>
      <c r="X664" s="53"/>
      <c r="Y664" s="53"/>
    </row>
    <row r="665" spans="1:25" ht="15.7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156"/>
      <c r="L665" s="53"/>
      <c r="M665" s="53"/>
      <c r="N665" s="156"/>
      <c r="O665" s="53"/>
      <c r="P665" s="53"/>
      <c r="X665" s="53"/>
      <c r="Y665" s="53"/>
    </row>
    <row r="666" spans="1:25" ht="15.7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156"/>
      <c r="L666" s="53"/>
      <c r="M666" s="53"/>
      <c r="N666" s="156"/>
      <c r="O666" s="53"/>
      <c r="P666" s="53"/>
      <c r="X666" s="53"/>
      <c r="Y666" s="53"/>
    </row>
    <row r="667" spans="1:25" ht="15.7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156"/>
      <c r="L667" s="53"/>
      <c r="M667" s="53"/>
      <c r="N667" s="156"/>
      <c r="O667" s="53"/>
      <c r="P667" s="53"/>
      <c r="X667" s="53"/>
      <c r="Y667" s="53"/>
    </row>
    <row r="668" spans="1:25" ht="15.7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156"/>
      <c r="L668" s="53"/>
      <c r="M668" s="53"/>
      <c r="N668" s="156"/>
      <c r="O668" s="53"/>
      <c r="P668" s="53"/>
      <c r="X668" s="53"/>
      <c r="Y668" s="53"/>
    </row>
    <row r="669" spans="1:25" ht="15.7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156"/>
      <c r="L669" s="53"/>
      <c r="M669" s="53"/>
      <c r="N669" s="156"/>
      <c r="O669" s="53"/>
      <c r="P669" s="53"/>
      <c r="X669" s="53"/>
      <c r="Y669" s="53"/>
    </row>
    <row r="670" spans="1:25" ht="15.7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156"/>
      <c r="L670" s="53"/>
      <c r="M670" s="53"/>
      <c r="N670" s="156"/>
      <c r="O670" s="53"/>
      <c r="P670" s="53"/>
      <c r="X670" s="53"/>
      <c r="Y670" s="53"/>
    </row>
    <row r="671" spans="1:25" ht="15.7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156"/>
      <c r="L671" s="53"/>
      <c r="M671" s="53"/>
      <c r="N671" s="156"/>
      <c r="O671" s="53"/>
      <c r="P671" s="53"/>
      <c r="X671" s="53"/>
      <c r="Y671" s="53"/>
    </row>
    <row r="672" spans="1:25" ht="15.7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156"/>
      <c r="L672" s="53"/>
      <c r="M672" s="53"/>
      <c r="N672" s="156"/>
      <c r="O672" s="53"/>
      <c r="P672" s="53"/>
      <c r="X672" s="53"/>
      <c r="Y672" s="53"/>
    </row>
    <row r="673" spans="1:25" ht="15.7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156"/>
      <c r="L673" s="53"/>
      <c r="M673" s="53"/>
      <c r="N673" s="156"/>
      <c r="O673" s="53"/>
      <c r="P673" s="53"/>
      <c r="X673" s="53"/>
      <c r="Y673" s="53"/>
    </row>
    <row r="674" spans="1:25" ht="15.7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156"/>
      <c r="L674" s="53"/>
      <c r="M674" s="53"/>
      <c r="N674" s="156"/>
      <c r="O674" s="53"/>
      <c r="P674" s="53"/>
      <c r="X674" s="53"/>
      <c r="Y674" s="53"/>
    </row>
    <row r="675" spans="1:25" ht="15.7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156"/>
      <c r="L675" s="53"/>
      <c r="M675" s="53"/>
      <c r="N675" s="156"/>
      <c r="O675" s="53"/>
      <c r="P675" s="53"/>
      <c r="X675" s="53"/>
      <c r="Y675" s="53"/>
    </row>
    <row r="676" spans="1:25" ht="15.7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156"/>
      <c r="L676" s="53"/>
      <c r="M676" s="53"/>
      <c r="N676" s="156"/>
      <c r="O676" s="53"/>
      <c r="P676" s="53"/>
      <c r="X676" s="53"/>
      <c r="Y676" s="53"/>
    </row>
    <row r="677" spans="1:25" ht="15.7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156"/>
      <c r="L677" s="53"/>
      <c r="M677" s="53"/>
      <c r="N677" s="156"/>
      <c r="O677" s="53"/>
      <c r="P677" s="53"/>
      <c r="X677" s="53"/>
      <c r="Y677" s="53"/>
    </row>
    <row r="678" spans="1:25" ht="15.7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156"/>
      <c r="L678" s="53"/>
      <c r="M678" s="53"/>
      <c r="N678" s="156"/>
      <c r="O678" s="53"/>
      <c r="P678" s="53"/>
      <c r="X678" s="53"/>
      <c r="Y678" s="53"/>
    </row>
    <row r="679" spans="1:25" ht="15.7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156"/>
      <c r="L679" s="53"/>
      <c r="M679" s="53"/>
      <c r="N679" s="156"/>
      <c r="O679" s="53"/>
      <c r="P679" s="53"/>
      <c r="X679" s="53"/>
      <c r="Y679" s="53"/>
    </row>
    <row r="680" spans="1:25" ht="15.7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156"/>
      <c r="L680" s="53"/>
      <c r="M680" s="53"/>
      <c r="N680" s="156"/>
      <c r="O680" s="53"/>
      <c r="P680" s="53"/>
      <c r="X680" s="53"/>
      <c r="Y680" s="53"/>
    </row>
    <row r="681" spans="1:25" ht="15.7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156"/>
      <c r="L681" s="53"/>
      <c r="M681" s="53"/>
      <c r="N681" s="156"/>
      <c r="O681" s="53"/>
      <c r="P681" s="53"/>
      <c r="X681" s="53"/>
      <c r="Y681" s="53"/>
    </row>
    <row r="682" spans="1:25" ht="15.7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156"/>
      <c r="L682" s="53"/>
      <c r="M682" s="53"/>
      <c r="N682" s="156"/>
      <c r="O682" s="53"/>
      <c r="P682" s="53"/>
      <c r="X682" s="53"/>
      <c r="Y682" s="53"/>
    </row>
    <row r="683" spans="1:25" ht="15.7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156"/>
      <c r="L683" s="53"/>
      <c r="M683" s="53"/>
      <c r="N683" s="156"/>
      <c r="O683" s="53"/>
      <c r="P683" s="53"/>
      <c r="X683" s="53"/>
      <c r="Y683" s="53"/>
    </row>
    <row r="684" spans="1:25" ht="15.7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156"/>
      <c r="L684" s="53"/>
      <c r="M684" s="53"/>
      <c r="N684" s="156"/>
      <c r="O684" s="53"/>
      <c r="P684" s="53"/>
      <c r="X684" s="53"/>
      <c r="Y684" s="53"/>
    </row>
    <row r="685" spans="1:25" ht="15.7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156"/>
      <c r="L685" s="53"/>
      <c r="M685" s="53"/>
      <c r="N685" s="156"/>
      <c r="O685" s="53"/>
      <c r="P685" s="53"/>
      <c r="X685" s="53"/>
      <c r="Y685" s="53"/>
    </row>
    <row r="686" spans="1:25" ht="15.7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156"/>
      <c r="L686" s="53"/>
      <c r="M686" s="53"/>
      <c r="N686" s="156"/>
      <c r="O686" s="53"/>
      <c r="P686" s="53"/>
      <c r="X686" s="53"/>
      <c r="Y686" s="53"/>
    </row>
    <row r="687" spans="1:25" ht="15.7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156"/>
      <c r="L687" s="53"/>
      <c r="M687" s="53"/>
      <c r="N687" s="156"/>
      <c r="O687" s="53"/>
      <c r="P687" s="53"/>
      <c r="X687" s="53"/>
      <c r="Y687" s="53"/>
    </row>
    <row r="688" spans="1:25" ht="15.7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156"/>
      <c r="L688" s="53"/>
      <c r="M688" s="53"/>
      <c r="N688" s="156"/>
      <c r="O688" s="53"/>
      <c r="P688" s="53"/>
      <c r="X688" s="53"/>
      <c r="Y688" s="53"/>
    </row>
    <row r="689" spans="1:25" ht="15.7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156"/>
      <c r="L689" s="53"/>
      <c r="M689" s="53"/>
      <c r="N689" s="156"/>
      <c r="O689" s="53"/>
      <c r="P689" s="53"/>
      <c r="X689" s="53"/>
      <c r="Y689" s="53"/>
    </row>
    <row r="690" spans="1:25" ht="15.7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156"/>
      <c r="L690" s="53"/>
      <c r="M690" s="53"/>
      <c r="N690" s="156"/>
      <c r="O690" s="53"/>
      <c r="P690" s="53"/>
      <c r="X690" s="53"/>
      <c r="Y690" s="53"/>
    </row>
    <row r="691" spans="1:25" ht="15.7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156"/>
      <c r="L691" s="53"/>
      <c r="M691" s="53"/>
      <c r="N691" s="156"/>
      <c r="O691" s="53"/>
      <c r="P691" s="53"/>
      <c r="X691" s="53"/>
      <c r="Y691" s="53"/>
    </row>
    <row r="692" spans="1:25" ht="15.7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156"/>
      <c r="L692" s="53"/>
      <c r="M692" s="53"/>
      <c r="N692" s="156"/>
      <c r="O692" s="53"/>
      <c r="P692" s="53"/>
      <c r="X692" s="53"/>
      <c r="Y692" s="53"/>
    </row>
    <row r="693" spans="1:25" ht="15.7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156"/>
      <c r="L693" s="53"/>
      <c r="M693" s="53"/>
      <c r="N693" s="156"/>
      <c r="O693" s="53"/>
      <c r="P693" s="53"/>
      <c r="X693" s="53"/>
      <c r="Y693" s="53"/>
    </row>
    <row r="694" spans="1:25" ht="15.7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156"/>
      <c r="L694" s="53"/>
      <c r="M694" s="53"/>
      <c r="N694" s="156"/>
      <c r="O694" s="53"/>
      <c r="P694" s="53"/>
      <c r="X694" s="53"/>
      <c r="Y694" s="53"/>
    </row>
    <row r="695" spans="1:25" ht="15.7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156"/>
      <c r="L695" s="53"/>
      <c r="M695" s="53"/>
      <c r="N695" s="156"/>
      <c r="O695" s="53"/>
      <c r="P695" s="53"/>
      <c r="X695" s="53"/>
      <c r="Y695" s="53"/>
    </row>
    <row r="696" spans="1:25" ht="15.7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156"/>
      <c r="L696" s="53"/>
      <c r="M696" s="53"/>
      <c r="N696" s="156"/>
      <c r="O696" s="53"/>
      <c r="P696" s="53"/>
      <c r="X696" s="53"/>
      <c r="Y696" s="53"/>
    </row>
    <row r="697" spans="1:25" ht="15.7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156"/>
      <c r="L697" s="53"/>
      <c r="M697" s="53"/>
      <c r="N697" s="156"/>
      <c r="O697" s="53"/>
      <c r="P697" s="53"/>
      <c r="X697" s="53"/>
      <c r="Y697" s="53"/>
    </row>
    <row r="698" spans="1:25" ht="15.7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156"/>
      <c r="L698" s="53"/>
      <c r="M698" s="53"/>
      <c r="N698" s="156"/>
      <c r="O698" s="53"/>
      <c r="P698" s="53"/>
      <c r="X698" s="53"/>
      <c r="Y698" s="53"/>
    </row>
    <row r="699" spans="1:25" ht="15.7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156"/>
      <c r="L699" s="53"/>
      <c r="M699" s="53"/>
      <c r="N699" s="156"/>
      <c r="O699" s="53"/>
      <c r="P699" s="53"/>
      <c r="X699" s="53"/>
      <c r="Y699" s="53"/>
    </row>
    <row r="700" spans="1:25" ht="15.7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156"/>
      <c r="L700" s="53"/>
      <c r="M700" s="53"/>
      <c r="N700" s="156"/>
      <c r="O700" s="53"/>
      <c r="P700" s="53"/>
      <c r="X700" s="53"/>
      <c r="Y700" s="53"/>
    </row>
    <row r="701" spans="1:25" ht="15.7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156"/>
      <c r="L701" s="53"/>
      <c r="M701" s="53"/>
      <c r="N701" s="156"/>
      <c r="O701" s="53"/>
      <c r="P701" s="53"/>
      <c r="X701" s="53"/>
      <c r="Y701" s="53"/>
    </row>
    <row r="702" spans="1:25" ht="15.7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156"/>
      <c r="L702" s="53"/>
      <c r="M702" s="53"/>
      <c r="N702" s="156"/>
      <c r="O702" s="53"/>
      <c r="P702" s="53"/>
      <c r="X702" s="53"/>
      <c r="Y702" s="53"/>
    </row>
    <row r="703" spans="1:25" ht="15.7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156"/>
      <c r="L703" s="53"/>
      <c r="M703" s="53"/>
      <c r="N703" s="156"/>
      <c r="O703" s="53"/>
      <c r="P703" s="53"/>
      <c r="X703" s="53"/>
      <c r="Y703" s="53"/>
    </row>
    <row r="704" spans="1:25" ht="15.7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156"/>
      <c r="L704" s="53"/>
      <c r="M704" s="53"/>
      <c r="N704" s="156"/>
      <c r="O704" s="53"/>
      <c r="P704" s="53"/>
      <c r="X704" s="53"/>
      <c r="Y704" s="53"/>
    </row>
    <row r="705" spans="1:25" ht="15.7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156"/>
      <c r="L705" s="53"/>
      <c r="M705" s="53"/>
      <c r="N705" s="156"/>
      <c r="O705" s="53"/>
      <c r="P705" s="53"/>
      <c r="X705" s="53"/>
      <c r="Y705" s="53"/>
    </row>
    <row r="706" spans="1:25" ht="15.7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156"/>
      <c r="L706" s="53"/>
      <c r="M706" s="53"/>
      <c r="N706" s="156"/>
      <c r="O706" s="53"/>
      <c r="P706" s="53"/>
      <c r="X706" s="53"/>
      <c r="Y706" s="53"/>
    </row>
    <row r="707" spans="1:25" ht="15.7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156"/>
      <c r="L707" s="53"/>
      <c r="M707" s="53"/>
      <c r="N707" s="156"/>
      <c r="O707" s="53"/>
      <c r="P707" s="53"/>
      <c r="X707" s="53"/>
      <c r="Y707" s="53"/>
    </row>
    <row r="708" spans="1:25" ht="15.7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156"/>
      <c r="L708" s="53"/>
      <c r="M708" s="53"/>
      <c r="N708" s="156"/>
      <c r="O708" s="53"/>
      <c r="P708" s="53"/>
      <c r="X708" s="53"/>
      <c r="Y708" s="53"/>
    </row>
    <row r="709" spans="1:25" ht="15.7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156"/>
      <c r="L709" s="53"/>
      <c r="M709" s="53"/>
      <c r="N709" s="156"/>
      <c r="O709" s="53"/>
      <c r="P709" s="53"/>
      <c r="X709" s="53"/>
      <c r="Y709" s="53"/>
    </row>
    <row r="710" spans="1:25" ht="15.7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156"/>
      <c r="L710" s="53"/>
      <c r="M710" s="53"/>
      <c r="N710" s="156"/>
      <c r="O710" s="53"/>
      <c r="P710" s="53"/>
      <c r="X710" s="53"/>
      <c r="Y710" s="53"/>
    </row>
    <row r="711" spans="1:25" ht="15.7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156"/>
      <c r="L711" s="53"/>
      <c r="M711" s="53"/>
      <c r="N711" s="156"/>
      <c r="O711" s="53"/>
      <c r="P711" s="53"/>
      <c r="X711" s="53"/>
      <c r="Y711" s="53"/>
    </row>
    <row r="712" spans="1:25" ht="15.7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156"/>
      <c r="L712" s="53"/>
      <c r="M712" s="53"/>
      <c r="N712" s="156"/>
      <c r="O712" s="53"/>
      <c r="P712" s="53"/>
      <c r="X712" s="53"/>
      <c r="Y712" s="53"/>
    </row>
    <row r="713" spans="1:25" ht="15.7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156"/>
      <c r="L713" s="53"/>
      <c r="M713" s="53"/>
      <c r="N713" s="156"/>
      <c r="O713" s="53"/>
      <c r="P713" s="53"/>
      <c r="X713" s="53"/>
      <c r="Y713" s="53"/>
    </row>
    <row r="714" spans="1:25" ht="15.7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156"/>
      <c r="L714" s="53"/>
      <c r="M714" s="53"/>
      <c r="N714" s="156"/>
      <c r="O714" s="53"/>
      <c r="P714" s="53"/>
      <c r="X714" s="53"/>
      <c r="Y714" s="53"/>
    </row>
    <row r="715" spans="1:25" ht="15.7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156"/>
      <c r="L715" s="53"/>
      <c r="M715" s="53"/>
      <c r="N715" s="156"/>
      <c r="O715" s="53"/>
      <c r="P715" s="53"/>
      <c r="X715" s="53"/>
      <c r="Y715" s="53"/>
    </row>
    <row r="716" spans="1:25" ht="15.7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156"/>
      <c r="L716" s="53"/>
      <c r="M716" s="53"/>
      <c r="N716" s="156"/>
      <c r="O716" s="53"/>
      <c r="P716" s="53"/>
      <c r="X716" s="53"/>
      <c r="Y716" s="53"/>
    </row>
    <row r="717" spans="1:25" ht="15.7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156"/>
      <c r="L717" s="53"/>
      <c r="M717" s="53"/>
      <c r="N717" s="156"/>
      <c r="O717" s="53"/>
      <c r="P717" s="53"/>
      <c r="X717" s="53"/>
      <c r="Y717" s="53"/>
    </row>
    <row r="718" spans="1:25" ht="15.7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156"/>
      <c r="L718" s="53"/>
      <c r="M718" s="53"/>
      <c r="N718" s="156"/>
      <c r="O718" s="53"/>
      <c r="P718" s="53"/>
      <c r="X718" s="53"/>
      <c r="Y718" s="53"/>
    </row>
    <row r="719" spans="1:25" ht="15.7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156"/>
      <c r="L719" s="53"/>
      <c r="M719" s="53"/>
      <c r="N719" s="156"/>
      <c r="O719" s="53"/>
      <c r="P719" s="53"/>
      <c r="X719" s="53"/>
      <c r="Y719" s="53"/>
    </row>
    <row r="720" spans="1:25" ht="15.7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156"/>
      <c r="L720" s="53"/>
      <c r="M720" s="53"/>
      <c r="N720" s="156"/>
      <c r="O720" s="53"/>
      <c r="P720" s="53"/>
      <c r="X720" s="53"/>
      <c r="Y720" s="53"/>
    </row>
    <row r="721" spans="1:25" ht="15.7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156"/>
      <c r="L721" s="53"/>
      <c r="M721" s="53"/>
      <c r="N721" s="156"/>
      <c r="O721" s="53"/>
      <c r="P721" s="53"/>
      <c r="X721" s="53"/>
      <c r="Y721" s="53"/>
    </row>
    <row r="722" spans="1:25" ht="15.7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156"/>
      <c r="L722" s="53"/>
      <c r="M722" s="53"/>
      <c r="N722" s="156"/>
      <c r="O722" s="53"/>
      <c r="P722" s="53"/>
      <c r="X722" s="53"/>
      <c r="Y722" s="53"/>
    </row>
    <row r="723" spans="1:25" ht="15.7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156"/>
      <c r="L723" s="53"/>
      <c r="M723" s="53"/>
      <c r="N723" s="156"/>
      <c r="O723" s="53"/>
      <c r="P723" s="53"/>
      <c r="X723" s="53"/>
      <c r="Y723" s="53"/>
    </row>
    <row r="724" spans="1:25" ht="15.7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156"/>
      <c r="L724" s="53"/>
      <c r="M724" s="53"/>
      <c r="N724" s="156"/>
      <c r="O724" s="53"/>
      <c r="P724" s="53"/>
      <c r="X724" s="53"/>
      <c r="Y724" s="53"/>
    </row>
    <row r="725" spans="1: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156"/>
      <c r="L725" s="53"/>
      <c r="M725" s="53"/>
      <c r="N725" s="156"/>
      <c r="O725" s="53"/>
      <c r="P725" s="53"/>
      <c r="X725" s="53"/>
      <c r="Y725" s="53"/>
    </row>
    <row r="726" spans="1:25" ht="15.7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156"/>
      <c r="L726" s="53"/>
      <c r="M726" s="53"/>
      <c r="N726" s="156"/>
      <c r="O726" s="53"/>
      <c r="P726" s="53"/>
      <c r="X726" s="53"/>
      <c r="Y726" s="53"/>
    </row>
    <row r="727" spans="1:25" ht="15.7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156"/>
      <c r="L727" s="53"/>
      <c r="M727" s="53"/>
      <c r="N727" s="156"/>
      <c r="O727" s="53"/>
      <c r="P727" s="53"/>
      <c r="X727" s="53"/>
      <c r="Y727" s="53"/>
    </row>
    <row r="728" spans="1:25" ht="15.7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156"/>
      <c r="L728" s="53"/>
      <c r="M728" s="53"/>
      <c r="N728" s="156"/>
      <c r="O728" s="53"/>
      <c r="P728" s="53"/>
      <c r="X728" s="53"/>
      <c r="Y728" s="53"/>
    </row>
    <row r="729" spans="1:25" ht="15.7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156"/>
      <c r="L729" s="53"/>
      <c r="M729" s="53"/>
      <c r="N729" s="156"/>
      <c r="O729" s="53"/>
      <c r="P729" s="53"/>
      <c r="X729" s="53"/>
      <c r="Y729" s="53"/>
    </row>
    <row r="730" spans="1:25" ht="15.7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156"/>
      <c r="L730" s="53"/>
      <c r="M730" s="53"/>
      <c r="N730" s="156"/>
      <c r="O730" s="53"/>
      <c r="P730" s="53"/>
      <c r="X730" s="53"/>
      <c r="Y730" s="53"/>
    </row>
    <row r="731" spans="1:25" ht="15.7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156"/>
      <c r="L731" s="53"/>
      <c r="M731" s="53"/>
      <c r="N731" s="156"/>
      <c r="O731" s="53"/>
      <c r="P731" s="53"/>
      <c r="X731" s="53"/>
      <c r="Y731" s="53"/>
    </row>
    <row r="732" spans="1:25" ht="15.7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156"/>
      <c r="L732" s="53"/>
      <c r="M732" s="53"/>
      <c r="N732" s="156"/>
      <c r="O732" s="53"/>
      <c r="P732" s="53"/>
      <c r="X732" s="53"/>
      <c r="Y732" s="53"/>
    </row>
    <row r="733" spans="1:25" ht="15.7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156"/>
      <c r="L733" s="53"/>
      <c r="M733" s="53"/>
      <c r="N733" s="156"/>
      <c r="O733" s="53"/>
      <c r="P733" s="53"/>
      <c r="X733" s="53"/>
      <c r="Y733" s="53"/>
    </row>
    <row r="734" spans="1:25" ht="15.7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156"/>
      <c r="L734" s="53"/>
      <c r="M734" s="53"/>
      <c r="N734" s="156"/>
      <c r="O734" s="53"/>
      <c r="P734" s="53"/>
      <c r="X734" s="53"/>
      <c r="Y734" s="53"/>
    </row>
    <row r="735" spans="1:25" ht="15.7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156"/>
      <c r="L735" s="53"/>
      <c r="M735" s="53"/>
      <c r="N735" s="156"/>
      <c r="O735" s="53"/>
      <c r="P735" s="53"/>
      <c r="X735" s="53"/>
      <c r="Y735" s="53"/>
    </row>
    <row r="736" spans="1:25" ht="15.7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156"/>
      <c r="L736" s="53"/>
      <c r="M736" s="53"/>
      <c r="N736" s="156"/>
      <c r="O736" s="53"/>
      <c r="P736" s="53"/>
      <c r="X736" s="53"/>
      <c r="Y736" s="53"/>
    </row>
    <row r="737" spans="1:25" ht="15.7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156"/>
      <c r="L737" s="53"/>
      <c r="M737" s="53"/>
      <c r="N737" s="156"/>
      <c r="O737" s="53"/>
      <c r="P737" s="53"/>
      <c r="X737" s="53"/>
      <c r="Y737" s="53"/>
    </row>
    <row r="738" spans="1:25" ht="15.7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156"/>
      <c r="L738" s="53"/>
      <c r="M738" s="53"/>
      <c r="N738" s="156"/>
      <c r="O738" s="53"/>
      <c r="P738" s="53"/>
      <c r="X738" s="53"/>
      <c r="Y738" s="53"/>
    </row>
    <row r="739" spans="1:25" ht="15.7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156"/>
      <c r="L739" s="53"/>
      <c r="M739" s="53"/>
      <c r="N739" s="156"/>
      <c r="O739" s="53"/>
      <c r="P739" s="53"/>
      <c r="X739" s="53"/>
      <c r="Y739" s="53"/>
    </row>
    <row r="740" spans="1:25" ht="15.7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156"/>
      <c r="L740" s="53"/>
      <c r="M740" s="53"/>
      <c r="N740" s="156"/>
      <c r="O740" s="53"/>
      <c r="P740" s="53"/>
      <c r="X740" s="53"/>
      <c r="Y740" s="53"/>
    </row>
    <row r="741" spans="1:25" ht="15.7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156"/>
      <c r="L741" s="53"/>
      <c r="M741" s="53"/>
      <c r="N741" s="156"/>
      <c r="O741" s="53"/>
      <c r="P741" s="53"/>
      <c r="X741" s="53"/>
      <c r="Y741" s="53"/>
    </row>
    <row r="742" spans="1:25" ht="15.7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156"/>
      <c r="L742" s="53"/>
      <c r="M742" s="53"/>
      <c r="N742" s="156"/>
      <c r="O742" s="53"/>
      <c r="P742" s="53"/>
      <c r="X742" s="53"/>
      <c r="Y742" s="53"/>
    </row>
    <row r="743" spans="1:25" ht="15.7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156"/>
      <c r="L743" s="53"/>
      <c r="M743" s="53"/>
      <c r="N743" s="156"/>
      <c r="O743" s="53"/>
      <c r="P743" s="53"/>
      <c r="X743" s="53"/>
      <c r="Y743" s="53"/>
    </row>
    <row r="744" spans="1:25" ht="15.7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156"/>
      <c r="L744" s="53"/>
      <c r="M744" s="53"/>
      <c r="N744" s="156"/>
      <c r="O744" s="53"/>
      <c r="P744" s="53"/>
      <c r="X744" s="53"/>
      <c r="Y744" s="53"/>
    </row>
    <row r="745" spans="1:25" ht="15.7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156"/>
      <c r="L745" s="53"/>
      <c r="M745" s="53"/>
      <c r="N745" s="156"/>
      <c r="O745" s="53"/>
      <c r="P745" s="53"/>
      <c r="X745" s="53"/>
      <c r="Y745" s="53"/>
    </row>
    <row r="746" spans="1:25" ht="15.7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156"/>
      <c r="L746" s="53"/>
      <c r="M746" s="53"/>
      <c r="N746" s="156"/>
      <c r="O746" s="53"/>
      <c r="P746" s="53"/>
      <c r="X746" s="53"/>
      <c r="Y746" s="53"/>
    </row>
    <row r="747" spans="1:25" ht="15.7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156"/>
      <c r="L747" s="53"/>
      <c r="M747" s="53"/>
      <c r="N747" s="156"/>
      <c r="O747" s="53"/>
      <c r="P747" s="53"/>
      <c r="X747" s="53"/>
      <c r="Y747" s="53"/>
    </row>
    <row r="748" spans="1:25" ht="15.7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156"/>
      <c r="L748" s="53"/>
      <c r="M748" s="53"/>
      <c r="N748" s="156"/>
      <c r="O748" s="53"/>
      <c r="P748" s="53"/>
      <c r="X748" s="53"/>
      <c r="Y748" s="53"/>
    </row>
    <row r="749" spans="1:25" ht="15.7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156"/>
      <c r="L749" s="53"/>
      <c r="M749" s="53"/>
      <c r="N749" s="156"/>
      <c r="O749" s="53"/>
      <c r="P749" s="53"/>
      <c r="X749" s="53"/>
      <c r="Y749" s="53"/>
    </row>
    <row r="750" spans="1:25" ht="15.7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156"/>
      <c r="L750" s="53"/>
      <c r="M750" s="53"/>
      <c r="N750" s="156"/>
      <c r="O750" s="53"/>
      <c r="P750" s="53"/>
      <c r="X750" s="53"/>
      <c r="Y750" s="53"/>
    </row>
    <row r="751" spans="1:25" ht="15.7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156"/>
      <c r="L751" s="53"/>
      <c r="M751" s="53"/>
      <c r="N751" s="156"/>
      <c r="O751" s="53"/>
      <c r="P751" s="53"/>
      <c r="X751" s="53"/>
      <c r="Y751" s="53"/>
    </row>
    <row r="752" spans="1:25" ht="15.7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156"/>
      <c r="L752" s="53"/>
      <c r="M752" s="53"/>
      <c r="N752" s="156"/>
      <c r="O752" s="53"/>
      <c r="P752" s="53"/>
      <c r="X752" s="53"/>
      <c r="Y752" s="53"/>
    </row>
    <row r="753" spans="1:25" ht="15.7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156"/>
      <c r="L753" s="53"/>
      <c r="M753" s="53"/>
      <c r="N753" s="156"/>
      <c r="O753" s="53"/>
      <c r="P753" s="53"/>
      <c r="X753" s="53"/>
      <c r="Y753" s="53"/>
    </row>
    <row r="754" spans="1:25" ht="15.7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156"/>
      <c r="L754" s="53"/>
      <c r="M754" s="53"/>
      <c r="N754" s="156"/>
      <c r="O754" s="53"/>
      <c r="P754" s="53"/>
      <c r="X754" s="53"/>
      <c r="Y754" s="53"/>
    </row>
    <row r="755" spans="1:25" ht="15.7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156"/>
      <c r="L755" s="53"/>
      <c r="M755" s="53"/>
      <c r="N755" s="156"/>
      <c r="O755" s="53"/>
      <c r="P755" s="53"/>
      <c r="X755" s="53"/>
      <c r="Y755" s="53"/>
    </row>
    <row r="756" spans="1:25" ht="15.7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156"/>
      <c r="L756" s="53"/>
      <c r="M756" s="53"/>
      <c r="N756" s="156"/>
      <c r="O756" s="53"/>
      <c r="P756" s="53"/>
      <c r="X756" s="53"/>
      <c r="Y756" s="53"/>
    </row>
    <row r="757" spans="1:25" ht="15.7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156"/>
      <c r="L757" s="53"/>
      <c r="M757" s="53"/>
      <c r="N757" s="156"/>
      <c r="O757" s="53"/>
      <c r="P757" s="53"/>
      <c r="X757" s="53"/>
      <c r="Y757" s="53"/>
    </row>
    <row r="758" spans="1:25" ht="15.7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156"/>
      <c r="L758" s="53"/>
      <c r="M758" s="53"/>
      <c r="N758" s="156"/>
      <c r="O758" s="53"/>
      <c r="P758" s="53"/>
      <c r="X758" s="53"/>
      <c r="Y758" s="53"/>
    </row>
    <row r="759" spans="1:25" ht="15.7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156"/>
      <c r="L759" s="53"/>
      <c r="M759" s="53"/>
      <c r="N759" s="156"/>
      <c r="O759" s="53"/>
      <c r="P759" s="53"/>
      <c r="X759" s="53"/>
      <c r="Y759" s="53"/>
    </row>
    <row r="760" spans="1:25" ht="15.7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156"/>
      <c r="L760" s="53"/>
      <c r="M760" s="53"/>
      <c r="N760" s="156"/>
      <c r="O760" s="53"/>
      <c r="P760" s="53"/>
      <c r="X760" s="53"/>
      <c r="Y760" s="53"/>
    </row>
    <row r="761" spans="1:25" ht="15.7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156"/>
      <c r="L761" s="53"/>
      <c r="M761" s="53"/>
      <c r="N761" s="156"/>
      <c r="O761" s="53"/>
      <c r="P761" s="53"/>
      <c r="X761" s="53"/>
      <c r="Y761" s="53"/>
    </row>
    <row r="762" spans="1:25" ht="15.7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156"/>
      <c r="L762" s="53"/>
      <c r="M762" s="53"/>
      <c r="N762" s="156"/>
      <c r="O762" s="53"/>
      <c r="P762" s="53"/>
      <c r="X762" s="53"/>
      <c r="Y762" s="53"/>
    </row>
    <row r="763" spans="1:25" ht="15.7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156"/>
      <c r="L763" s="53"/>
      <c r="M763" s="53"/>
      <c r="N763" s="156"/>
      <c r="O763" s="53"/>
      <c r="P763" s="53"/>
      <c r="X763" s="53"/>
      <c r="Y763" s="53"/>
    </row>
    <row r="764" spans="1:25" ht="15.7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156"/>
      <c r="L764" s="53"/>
      <c r="M764" s="53"/>
      <c r="N764" s="156"/>
      <c r="O764" s="53"/>
      <c r="P764" s="53"/>
      <c r="X764" s="53"/>
      <c r="Y764" s="53"/>
    </row>
    <row r="765" spans="1:25" ht="15.7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156"/>
      <c r="L765" s="53"/>
      <c r="M765" s="53"/>
      <c r="N765" s="156"/>
      <c r="O765" s="53"/>
      <c r="P765" s="53"/>
      <c r="X765" s="53"/>
      <c r="Y765" s="53"/>
    </row>
    <row r="766" spans="1:25" ht="15.7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156"/>
      <c r="L766" s="53"/>
      <c r="M766" s="53"/>
      <c r="N766" s="156"/>
      <c r="O766" s="53"/>
      <c r="P766" s="53"/>
      <c r="X766" s="53"/>
      <c r="Y766" s="53"/>
    </row>
    <row r="767" spans="1:25" ht="15.7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156"/>
      <c r="L767" s="53"/>
      <c r="M767" s="53"/>
      <c r="N767" s="156"/>
      <c r="O767" s="53"/>
      <c r="P767" s="53"/>
      <c r="X767" s="53"/>
      <c r="Y767" s="53"/>
    </row>
    <row r="768" spans="1:25" ht="15.7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156"/>
      <c r="L768" s="53"/>
      <c r="M768" s="53"/>
      <c r="N768" s="156"/>
      <c r="O768" s="53"/>
      <c r="P768" s="53"/>
      <c r="X768" s="53"/>
      <c r="Y768" s="53"/>
    </row>
    <row r="769" spans="1:25" ht="15.7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156"/>
      <c r="L769" s="53"/>
      <c r="M769" s="53"/>
      <c r="N769" s="156"/>
      <c r="O769" s="53"/>
      <c r="P769" s="53"/>
      <c r="X769" s="53"/>
      <c r="Y769" s="53"/>
    </row>
    <row r="770" spans="1:25" ht="15.7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156"/>
      <c r="L770" s="53"/>
      <c r="M770" s="53"/>
      <c r="N770" s="156"/>
      <c r="O770" s="53"/>
      <c r="P770" s="53"/>
      <c r="X770" s="53"/>
      <c r="Y770" s="53"/>
    </row>
    <row r="771" spans="1:25" ht="15.7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156"/>
      <c r="L771" s="53"/>
      <c r="M771" s="53"/>
      <c r="N771" s="156"/>
      <c r="O771" s="53"/>
      <c r="P771" s="53"/>
      <c r="X771" s="53"/>
      <c r="Y771" s="53"/>
    </row>
    <row r="772" spans="1:25" ht="15.7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156"/>
      <c r="L772" s="53"/>
      <c r="M772" s="53"/>
      <c r="N772" s="156"/>
      <c r="O772" s="53"/>
      <c r="P772" s="53"/>
      <c r="X772" s="53"/>
      <c r="Y772" s="53"/>
    </row>
    <row r="773" spans="1:25" ht="15.7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156"/>
      <c r="L773" s="53"/>
      <c r="M773" s="53"/>
      <c r="N773" s="156"/>
      <c r="O773" s="53"/>
      <c r="P773" s="53"/>
      <c r="X773" s="53"/>
      <c r="Y773" s="53"/>
    </row>
    <row r="774" spans="1:25" ht="15.7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156"/>
      <c r="L774" s="53"/>
      <c r="M774" s="53"/>
      <c r="N774" s="156"/>
      <c r="O774" s="53"/>
      <c r="P774" s="53"/>
      <c r="X774" s="53"/>
      <c r="Y774" s="53"/>
    </row>
    <row r="775" spans="1:25" ht="15.7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156"/>
      <c r="L775" s="53"/>
      <c r="M775" s="53"/>
      <c r="N775" s="156"/>
      <c r="O775" s="53"/>
      <c r="P775" s="53"/>
      <c r="X775" s="53"/>
      <c r="Y775" s="53"/>
    </row>
    <row r="776" spans="1:25" ht="15.7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156"/>
      <c r="L776" s="53"/>
      <c r="M776" s="53"/>
      <c r="N776" s="156"/>
      <c r="O776" s="53"/>
      <c r="P776" s="53"/>
      <c r="X776" s="53"/>
      <c r="Y776" s="53"/>
    </row>
    <row r="777" spans="1:25" ht="15.7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156"/>
      <c r="L777" s="53"/>
      <c r="M777" s="53"/>
      <c r="N777" s="156"/>
      <c r="O777" s="53"/>
      <c r="P777" s="53"/>
      <c r="X777" s="53"/>
      <c r="Y777" s="53"/>
    </row>
    <row r="778" spans="1:25" ht="15.7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156"/>
      <c r="L778" s="53"/>
      <c r="M778" s="53"/>
      <c r="N778" s="156"/>
      <c r="O778" s="53"/>
      <c r="P778" s="53"/>
      <c r="X778" s="53"/>
      <c r="Y778" s="53"/>
    </row>
    <row r="779" spans="1:25" ht="15.7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156"/>
      <c r="L779" s="53"/>
      <c r="M779" s="53"/>
      <c r="N779" s="156"/>
      <c r="O779" s="53"/>
      <c r="P779" s="53"/>
      <c r="X779" s="53"/>
      <c r="Y779" s="53"/>
    </row>
    <row r="780" spans="1:25" ht="15.7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156"/>
      <c r="L780" s="53"/>
      <c r="M780" s="53"/>
      <c r="N780" s="156"/>
      <c r="O780" s="53"/>
      <c r="P780" s="53"/>
      <c r="X780" s="53"/>
      <c r="Y780" s="53"/>
    </row>
    <row r="781" spans="1:25" ht="15.7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156"/>
      <c r="L781" s="53"/>
      <c r="M781" s="53"/>
      <c r="N781" s="156"/>
      <c r="O781" s="53"/>
      <c r="P781" s="53"/>
      <c r="X781" s="53"/>
      <c r="Y781" s="53"/>
    </row>
    <row r="782" spans="1:25" ht="15.7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156"/>
      <c r="L782" s="53"/>
      <c r="M782" s="53"/>
      <c r="N782" s="156"/>
      <c r="O782" s="53"/>
      <c r="P782" s="53"/>
      <c r="X782" s="53"/>
      <c r="Y782" s="53"/>
    </row>
    <row r="783" spans="1:25" ht="15.7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156"/>
      <c r="L783" s="53"/>
      <c r="M783" s="53"/>
      <c r="N783" s="156"/>
      <c r="O783" s="53"/>
      <c r="P783" s="53"/>
      <c r="X783" s="53"/>
      <c r="Y783" s="53"/>
    </row>
    <row r="784" spans="1:25" ht="15.7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156"/>
      <c r="L784" s="53"/>
      <c r="M784" s="53"/>
      <c r="N784" s="156"/>
      <c r="O784" s="53"/>
      <c r="P784" s="53"/>
      <c r="X784" s="53"/>
      <c r="Y784" s="53"/>
    </row>
    <row r="785" spans="1:25" ht="15.7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156"/>
      <c r="L785" s="53"/>
      <c r="M785" s="53"/>
      <c r="N785" s="156"/>
      <c r="O785" s="53"/>
      <c r="P785" s="53"/>
      <c r="X785" s="53"/>
      <c r="Y785" s="53"/>
    </row>
    <row r="786" spans="1:25" ht="15.7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156"/>
      <c r="L786" s="53"/>
      <c r="M786" s="53"/>
      <c r="N786" s="156"/>
      <c r="O786" s="53"/>
      <c r="P786" s="53"/>
      <c r="X786" s="53"/>
      <c r="Y786" s="53"/>
    </row>
    <row r="787" spans="1:25" ht="15.7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156"/>
      <c r="L787" s="53"/>
      <c r="M787" s="53"/>
      <c r="N787" s="156"/>
      <c r="O787" s="53"/>
      <c r="P787" s="53"/>
      <c r="X787" s="53"/>
      <c r="Y787" s="53"/>
    </row>
    <row r="788" spans="1:25" ht="15.7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156"/>
      <c r="L788" s="53"/>
      <c r="M788" s="53"/>
      <c r="N788" s="156"/>
      <c r="O788" s="53"/>
      <c r="P788" s="53"/>
      <c r="X788" s="53"/>
      <c r="Y788" s="53"/>
    </row>
    <row r="789" spans="1:25" ht="15.7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156"/>
      <c r="L789" s="53"/>
      <c r="M789" s="53"/>
      <c r="N789" s="156"/>
      <c r="O789" s="53"/>
      <c r="P789" s="53"/>
      <c r="X789" s="53"/>
      <c r="Y789" s="53"/>
    </row>
    <row r="790" spans="1:25" ht="15.7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156"/>
      <c r="L790" s="53"/>
      <c r="M790" s="53"/>
      <c r="N790" s="156"/>
      <c r="O790" s="53"/>
      <c r="P790" s="53"/>
      <c r="X790" s="53"/>
      <c r="Y790" s="53"/>
    </row>
    <row r="791" spans="1:25" ht="15.7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156"/>
      <c r="L791" s="53"/>
      <c r="M791" s="53"/>
      <c r="N791" s="156"/>
      <c r="O791" s="53"/>
      <c r="P791" s="53"/>
      <c r="X791" s="53"/>
      <c r="Y791" s="53"/>
    </row>
    <row r="792" spans="1:25" ht="15.7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156"/>
      <c r="L792" s="53"/>
      <c r="M792" s="53"/>
      <c r="N792" s="156"/>
      <c r="O792" s="53"/>
      <c r="P792" s="53"/>
      <c r="X792" s="53"/>
      <c r="Y792" s="53"/>
    </row>
    <row r="793" spans="1:25" ht="15.7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156"/>
      <c r="L793" s="53"/>
      <c r="M793" s="53"/>
      <c r="N793" s="156"/>
      <c r="O793" s="53"/>
      <c r="P793" s="53"/>
      <c r="X793" s="53"/>
      <c r="Y793" s="53"/>
    </row>
    <row r="794" spans="1:25" ht="15.7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156"/>
      <c r="L794" s="53"/>
      <c r="M794" s="53"/>
      <c r="N794" s="156"/>
      <c r="O794" s="53"/>
      <c r="P794" s="53"/>
      <c r="X794" s="53"/>
      <c r="Y794" s="53"/>
    </row>
    <row r="795" spans="1:25" ht="15.7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156"/>
      <c r="L795" s="53"/>
      <c r="M795" s="53"/>
      <c r="N795" s="156"/>
      <c r="O795" s="53"/>
      <c r="P795" s="53"/>
      <c r="X795" s="53"/>
      <c r="Y795" s="53"/>
    </row>
    <row r="796" spans="1:25" ht="15.7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156"/>
      <c r="L796" s="53"/>
      <c r="M796" s="53"/>
      <c r="N796" s="156"/>
      <c r="O796" s="53"/>
      <c r="P796" s="53"/>
      <c r="X796" s="53"/>
      <c r="Y796" s="53"/>
    </row>
    <row r="797" spans="1:25" ht="15.7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156"/>
      <c r="L797" s="53"/>
      <c r="M797" s="53"/>
      <c r="N797" s="156"/>
      <c r="O797" s="53"/>
      <c r="P797" s="53"/>
      <c r="X797" s="53"/>
      <c r="Y797" s="53"/>
    </row>
    <row r="798" spans="1:25" ht="15.7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156"/>
      <c r="L798" s="53"/>
      <c r="M798" s="53"/>
      <c r="N798" s="156"/>
      <c r="O798" s="53"/>
      <c r="P798" s="53"/>
      <c r="X798" s="53"/>
      <c r="Y798" s="53"/>
    </row>
    <row r="799" spans="1:25" ht="15.7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156"/>
      <c r="L799" s="53"/>
      <c r="M799" s="53"/>
      <c r="N799" s="156"/>
      <c r="O799" s="53"/>
      <c r="P799" s="53"/>
      <c r="X799" s="53"/>
      <c r="Y799" s="53"/>
    </row>
    <row r="800" spans="1:25" ht="15.7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156"/>
      <c r="L800" s="53"/>
      <c r="M800" s="53"/>
      <c r="N800" s="156"/>
      <c r="O800" s="53"/>
      <c r="P800" s="53"/>
      <c r="X800" s="53"/>
      <c r="Y800" s="53"/>
    </row>
    <row r="801" spans="1:25" ht="15.7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156"/>
      <c r="L801" s="53"/>
      <c r="M801" s="53"/>
      <c r="N801" s="156"/>
      <c r="O801" s="53"/>
      <c r="P801" s="53"/>
      <c r="X801" s="53"/>
      <c r="Y801" s="53"/>
    </row>
    <row r="802" spans="1:25" ht="15.7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156"/>
      <c r="L802" s="53"/>
      <c r="M802" s="53"/>
      <c r="N802" s="156"/>
      <c r="O802" s="53"/>
      <c r="P802" s="53"/>
      <c r="X802" s="53"/>
      <c r="Y802" s="53"/>
    </row>
    <row r="803" spans="1:25" ht="15.7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156"/>
      <c r="L803" s="53"/>
      <c r="M803" s="53"/>
      <c r="N803" s="156"/>
      <c r="O803" s="53"/>
      <c r="P803" s="53"/>
      <c r="X803" s="53"/>
      <c r="Y803" s="53"/>
    </row>
    <row r="804" spans="1:25" ht="15.7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156"/>
      <c r="L804" s="53"/>
      <c r="M804" s="53"/>
      <c r="N804" s="156"/>
      <c r="O804" s="53"/>
      <c r="P804" s="53"/>
      <c r="X804" s="53"/>
      <c r="Y804" s="53"/>
    </row>
    <row r="805" spans="1:25" ht="15.7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156"/>
      <c r="L805" s="53"/>
      <c r="M805" s="53"/>
      <c r="N805" s="156"/>
      <c r="O805" s="53"/>
      <c r="P805" s="53"/>
      <c r="X805" s="53"/>
      <c r="Y805" s="53"/>
    </row>
    <row r="806" spans="1:25" ht="15.7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156"/>
      <c r="L806" s="53"/>
      <c r="M806" s="53"/>
      <c r="N806" s="156"/>
      <c r="O806" s="53"/>
      <c r="P806" s="53"/>
      <c r="X806" s="53"/>
      <c r="Y806" s="53"/>
    </row>
    <row r="807" spans="1:25" ht="15.7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156"/>
      <c r="L807" s="53"/>
      <c r="M807" s="53"/>
      <c r="N807" s="156"/>
      <c r="O807" s="53"/>
      <c r="P807" s="53"/>
      <c r="X807" s="53"/>
      <c r="Y807" s="53"/>
    </row>
    <row r="808" spans="1:25" ht="15.7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156"/>
      <c r="L808" s="53"/>
      <c r="M808" s="53"/>
      <c r="N808" s="156"/>
      <c r="O808" s="53"/>
      <c r="P808" s="53"/>
      <c r="X808" s="53"/>
      <c r="Y808" s="53"/>
    </row>
    <row r="809" spans="1:25" ht="15.7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156"/>
      <c r="L809" s="53"/>
      <c r="M809" s="53"/>
      <c r="N809" s="156"/>
      <c r="O809" s="53"/>
      <c r="P809" s="53"/>
      <c r="X809" s="53"/>
      <c r="Y809" s="53"/>
    </row>
    <row r="810" spans="1:25" ht="15.7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156"/>
      <c r="L810" s="53"/>
      <c r="M810" s="53"/>
      <c r="N810" s="156"/>
      <c r="O810" s="53"/>
      <c r="P810" s="53"/>
      <c r="X810" s="53"/>
      <c r="Y810" s="53"/>
    </row>
    <row r="811" spans="1:25" ht="15.7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156"/>
      <c r="L811" s="53"/>
      <c r="M811" s="53"/>
      <c r="N811" s="156"/>
      <c r="O811" s="53"/>
      <c r="P811" s="53"/>
      <c r="X811" s="53"/>
      <c r="Y811" s="53"/>
    </row>
    <row r="812" spans="1:25" ht="15.7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156"/>
      <c r="L812" s="53"/>
      <c r="M812" s="53"/>
      <c r="N812" s="156"/>
      <c r="O812" s="53"/>
      <c r="P812" s="53"/>
      <c r="X812" s="53"/>
      <c r="Y812" s="53"/>
    </row>
    <row r="813" spans="1:25" ht="15.7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156"/>
      <c r="L813" s="53"/>
      <c r="M813" s="53"/>
      <c r="N813" s="156"/>
      <c r="O813" s="53"/>
      <c r="P813" s="53"/>
      <c r="X813" s="53"/>
      <c r="Y813" s="53"/>
    </row>
    <row r="814" spans="1:25" ht="15.7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156"/>
      <c r="L814" s="53"/>
      <c r="M814" s="53"/>
      <c r="N814" s="156"/>
      <c r="O814" s="53"/>
      <c r="P814" s="53"/>
      <c r="X814" s="53"/>
      <c r="Y814" s="53"/>
    </row>
    <row r="815" spans="1:25" ht="15.7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156"/>
      <c r="L815" s="53"/>
      <c r="M815" s="53"/>
      <c r="N815" s="156"/>
      <c r="O815" s="53"/>
      <c r="P815" s="53"/>
      <c r="X815" s="53"/>
      <c r="Y815" s="53"/>
    </row>
    <row r="816" spans="1:25" ht="15.7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156"/>
      <c r="L816" s="53"/>
      <c r="M816" s="53"/>
      <c r="N816" s="156"/>
      <c r="O816" s="53"/>
      <c r="P816" s="53"/>
      <c r="X816" s="53"/>
      <c r="Y816" s="53"/>
    </row>
    <row r="817" spans="1:25" ht="15.7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156"/>
      <c r="L817" s="53"/>
      <c r="M817" s="53"/>
      <c r="N817" s="156"/>
      <c r="O817" s="53"/>
      <c r="P817" s="53"/>
      <c r="X817" s="53"/>
      <c r="Y817" s="53"/>
    </row>
    <row r="818" spans="1:25" ht="15.7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156"/>
      <c r="L818" s="53"/>
      <c r="M818" s="53"/>
      <c r="N818" s="156"/>
      <c r="O818" s="53"/>
      <c r="P818" s="53"/>
      <c r="X818" s="53"/>
      <c r="Y818" s="53"/>
    </row>
    <row r="819" spans="1:25" ht="15.7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156"/>
      <c r="L819" s="53"/>
      <c r="M819" s="53"/>
      <c r="N819" s="156"/>
      <c r="O819" s="53"/>
      <c r="P819" s="53"/>
      <c r="X819" s="53"/>
      <c r="Y819" s="53"/>
    </row>
    <row r="820" spans="1:25" ht="15.7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156"/>
      <c r="L820" s="53"/>
      <c r="M820" s="53"/>
      <c r="N820" s="156"/>
      <c r="O820" s="53"/>
      <c r="P820" s="53"/>
      <c r="X820" s="53"/>
      <c r="Y820" s="53"/>
    </row>
    <row r="821" spans="1:25" ht="15.7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156"/>
      <c r="L821" s="53"/>
      <c r="M821" s="53"/>
      <c r="N821" s="156"/>
      <c r="O821" s="53"/>
      <c r="P821" s="53"/>
      <c r="X821" s="53"/>
      <c r="Y821" s="53"/>
    </row>
    <row r="822" spans="1:25" ht="15.7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156"/>
      <c r="L822" s="53"/>
      <c r="M822" s="53"/>
      <c r="N822" s="156"/>
      <c r="O822" s="53"/>
      <c r="P822" s="53"/>
      <c r="X822" s="53"/>
      <c r="Y822" s="53"/>
    </row>
    <row r="823" spans="1:25" ht="15.7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156"/>
      <c r="L823" s="53"/>
      <c r="M823" s="53"/>
      <c r="N823" s="156"/>
      <c r="O823" s="53"/>
      <c r="P823" s="53"/>
      <c r="X823" s="53"/>
      <c r="Y823" s="53"/>
    </row>
    <row r="824" spans="1:25" ht="15.7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156"/>
      <c r="L824" s="53"/>
      <c r="M824" s="53"/>
      <c r="N824" s="156"/>
      <c r="O824" s="53"/>
      <c r="P824" s="53"/>
      <c r="X824" s="53"/>
      <c r="Y824" s="53"/>
    </row>
    <row r="825" spans="1: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156"/>
      <c r="L825" s="53"/>
      <c r="M825" s="53"/>
      <c r="N825" s="156"/>
      <c r="O825" s="53"/>
      <c r="P825" s="53"/>
      <c r="X825" s="53"/>
      <c r="Y825" s="53"/>
    </row>
    <row r="826" spans="1:25" ht="15.7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156"/>
      <c r="L826" s="53"/>
      <c r="M826" s="53"/>
      <c r="N826" s="156"/>
      <c r="O826" s="53"/>
      <c r="P826" s="53"/>
      <c r="X826" s="53"/>
      <c r="Y826" s="53"/>
    </row>
    <row r="827" spans="1:25" ht="15.7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156"/>
      <c r="L827" s="53"/>
      <c r="M827" s="53"/>
      <c r="N827" s="156"/>
      <c r="O827" s="53"/>
      <c r="P827" s="53"/>
      <c r="X827" s="53"/>
      <c r="Y827" s="53"/>
    </row>
    <row r="828" spans="1:25" ht="15.7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156"/>
      <c r="L828" s="53"/>
      <c r="M828" s="53"/>
      <c r="N828" s="156"/>
      <c r="O828" s="53"/>
      <c r="P828" s="53"/>
      <c r="X828" s="53"/>
      <c r="Y828" s="53"/>
    </row>
    <row r="829" spans="1:25" ht="15.7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156"/>
      <c r="L829" s="53"/>
      <c r="M829" s="53"/>
      <c r="N829" s="156"/>
      <c r="O829" s="53"/>
      <c r="P829" s="53"/>
      <c r="X829" s="53"/>
      <c r="Y829" s="53"/>
    </row>
    <row r="830" spans="1:25" ht="15.7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156"/>
      <c r="L830" s="53"/>
      <c r="M830" s="53"/>
      <c r="N830" s="156"/>
      <c r="O830" s="53"/>
      <c r="P830" s="53"/>
      <c r="X830" s="53"/>
      <c r="Y830" s="53"/>
    </row>
    <row r="831" spans="1:25" ht="15.7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156"/>
      <c r="L831" s="53"/>
      <c r="M831" s="53"/>
      <c r="N831" s="156"/>
      <c r="O831" s="53"/>
      <c r="P831" s="53"/>
      <c r="X831" s="53"/>
      <c r="Y831" s="53"/>
    </row>
    <row r="832" spans="1:25" ht="15.7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156"/>
      <c r="L832" s="53"/>
      <c r="M832" s="53"/>
      <c r="N832" s="156"/>
      <c r="O832" s="53"/>
      <c r="P832" s="53"/>
      <c r="X832" s="53"/>
      <c r="Y832" s="53"/>
    </row>
    <row r="833" spans="1:25" ht="15.7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156"/>
      <c r="L833" s="53"/>
      <c r="M833" s="53"/>
      <c r="N833" s="156"/>
      <c r="O833" s="53"/>
      <c r="P833" s="53"/>
      <c r="X833" s="53"/>
      <c r="Y833" s="53"/>
    </row>
    <row r="834" spans="1:25" ht="15.7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156"/>
      <c r="L834" s="53"/>
      <c r="M834" s="53"/>
      <c r="N834" s="156"/>
      <c r="O834" s="53"/>
      <c r="P834" s="53"/>
      <c r="X834" s="53"/>
      <c r="Y834" s="53"/>
    </row>
    <row r="835" spans="1:25" ht="15.7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156"/>
      <c r="L835" s="53"/>
      <c r="M835" s="53"/>
      <c r="N835" s="156"/>
      <c r="O835" s="53"/>
      <c r="P835" s="53"/>
      <c r="X835" s="53"/>
      <c r="Y835" s="53"/>
    </row>
    <row r="836" spans="1:25" ht="15.7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156"/>
      <c r="L836" s="53"/>
      <c r="M836" s="53"/>
      <c r="N836" s="156"/>
      <c r="O836" s="53"/>
      <c r="P836" s="53"/>
      <c r="X836" s="53"/>
      <c r="Y836" s="53"/>
    </row>
    <row r="837" spans="1:25" ht="15.7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156"/>
      <c r="L837" s="53"/>
      <c r="M837" s="53"/>
      <c r="N837" s="156"/>
      <c r="O837" s="53"/>
      <c r="P837" s="53"/>
      <c r="X837" s="53"/>
      <c r="Y837" s="53"/>
    </row>
    <row r="838" spans="1:25" ht="15.7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156"/>
      <c r="L838" s="53"/>
      <c r="M838" s="53"/>
      <c r="N838" s="156"/>
      <c r="O838" s="53"/>
      <c r="P838" s="53"/>
      <c r="X838" s="53"/>
      <c r="Y838" s="53"/>
    </row>
    <row r="839" spans="1:25" ht="15.7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156"/>
      <c r="L839" s="53"/>
      <c r="M839" s="53"/>
      <c r="N839" s="156"/>
      <c r="O839" s="53"/>
      <c r="P839" s="53"/>
      <c r="X839" s="53"/>
      <c r="Y839" s="53"/>
    </row>
    <row r="840" spans="1:25" ht="15.7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156"/>
      <c r="L840" s="53"/>
      <c r="M840" s="53"/>
      <c r="N840" s="156"/>
      <c r="O840" s="53"/>
      <c r="P840" s="53"/>
      <c r="X840" s="53"/>
      <c r="Y840" s="53"/>
    </row>
    <row r="841" spans="1:25" ht="15.7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156"/>
      <c r="L841" s="53"/>
      <c r="M841" s="53"/>
      <c r="N841" s="156"/>
      <c r="O841" s="53"/>
      <c r="P841" s="53"/>
      <c r="X841" s="53"/>
      <c r="Y841" s="53"/>
    </row>
    <row r="842" spans="1:25" ht="15.7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156"/>
      <c r="L842" s="53"/>
      <c r="M842" s="53"/>
      <c r="N842" s="156"/>
      <c r="O842" s="53"/>
      <c r="P842" s="53"/>
      <c r="X842" s="53"/>
      <c r="Y842" s="53"/>
    </row>
    <row r="843" spans="1:25" ht="15.7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156"/>
      <c r="L843" s="53"/>
      <c r="M843" s="53"/>
      <c r="N843" s="156"/>
      <c r="O843" s="53"/>
      <c r="P843" s="53"/>
      <c r="X843" s="53"/>
      <c r="Y843" s="53"/>
    </row>
    <row r="844" spans="1:25" ht="15.7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156"/>
      <c r="L844" s="53"/>
      <c r="M844" s="53"/>
      <c r="N844" s="156"/>
      <c r="O844" s="53"/>
      <c r="P844" s="53"/>
      <c r="X844" s="53"/>
      <c r="Y844" s="53"/>
    </row>
    <row r="845" spans="1:25" ht="15.7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156"/>
      <c r="L845" s="53"/>
      <c r="M845" s="53"/>
      <c r="N845" s="156"/>
      <c r="O845" s="53"/>
      <c r="P845" s="53"/>
      <c r="X845" s="53"/>
      <c r="Y845" s="53"/>
    </row>
    <row r="846" spans="1:25" ht="15.7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156"/>
      <c r="L846" s="53"/>
      <c r="M846" s="53"/>
      <c r="N846" s="156"/>
      <c r="O846" s="53"/>
      <c r="P846" s="53"/>
      <c r="X846" s="53"/>
      <c r="Y846" s="53"/>
    </row>
    <row r="847" spans="1:25" ht="15.7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156"/>
      <c r="L847" s="53"/>
      <c r="M847" s="53"/>
      <c r="N847" s="156"/>
      <c r="O847" s="53"/>
      <c r="P847" s="53"/>
      <c r="X847" s="53"/>
      <c r="Y847" s="53"/>
    </row>
    <row r="848" spans="1:25" ht="15.7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156"/>
      <c r="L848" s="53"/>
      <c r="M848" s="53"/>
      <c r="N848" s="156"/>
      <c r="O848" s="53"/>
      <c r="P848" s="53"/>
      <c r="X848" s="53"/>
      <c r="Y848" s="53"/>
    </row>
    <row r="849" spans="1:25" ht="15.7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156"/>
      <c r="L849" s="53"/>
      <c r="M849" s="53"/>
      <c r="N849" s="156"/>
      <c r="O849" s="53"/>
      <c r="P849" s="53"/>
      <c r="X849" s="53"/>
      <c r="Y849" s="53"/>
    </row>
    <row r="850" spans="1:25" ht="15.7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156"/>
      <c r="L850" s="53"/>
      <c r="M850" s="53"/>
      <c r="N850" s="156"/>
      <c r="O850" s="53"/>
      <c r="P850" s="53"/>
      <c r="X850" s="53"/>
      <c r="Y850" s="53"/>
    </row>
    <row r="851" spans="1:25" ht="15.7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156"/>
      <c r="L851" s="53"/>
      <c r="M851" s="53"/>
      <c r="N851" s="156"/>
      <c r="O851" s="53"/>
      <c r="P851" s="53"/>
      <c r="X851" s="53"/>
      <c r="Y851" s="53"/>
    </row>
    <row r="852" spans="1:25" ht="15.7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156"/>
      <c r="L852" s="53"/>
      <c r="M852" s="53"/>
      <c r="N852" s="156"/>
      <c r="O852" s="53"/>
      <c r="P852" s="53"/>
      <c r="X852" s="53"/>
      <c r="Y852" s="53"/>
    </row>
    <row r="853" spans="1:25" ht="15.7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156"/>
      <c r="L853" s="53"/>
      <c r="M853" s="53"/>
      <c r="N853" s="156"/>
      <c r="O853" s="53"/>
      <c r="P853" s="53"/>
      <c r="X853" s="53"/>
      <c r="Y853" s="53"/>
    </row>
    <row r="854" spans="1:25" ht="15.7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156"/>
      <c r="L854" s="53"/>
      <c r="M854" s="53"/>
      <c r="N854" s="156"/>
      <c r="O854" s="53"/>
      <c r="P854" s="53"/>
      <c r="X854" s="53"/>
      <c r="Y854" s="53"/>
    </row>
    <row r="855" spans="1:25" ht="15.7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156"/>
      <c r="L855" s="53"/>
      <c r="M855" s="53"/>
      <c r="N855" s="156"/>
      <c r="O855" s="53"/>
      <c r="P855" s="53"/>
      <c r="X855" s="53"/>
      <c r="Y855" s="53"/>
    </row>
    <row r="856" spans="1:25" ht="15.7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156"/>
      <c r="L856" s="53"/>
      <c r="M856" s="53"/>
      <c r="N856" s="156"/>
      <c r="O856" s="53"/>
      <c r="P856" s="53"/>
      <c r="X856" s="53"/>
      <c r="Y856" s="53"/>
    </row>
    <row r="857" spans="1:25" ht="15.7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156"/>
      <c r="L857" s="53"/>
      <c r="M857" s="53"/>
      <c r="N857" s="156"/>
      <c r="O857" s="53"/>
      <c r="P857" s="53"/>
      <c r="X857" s="53"/>
      <c r="Y857" s="53"/>
    </row>
    <row r="858" spans="1:25" ht="15.7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156"/>
      <c r="L858" s="53"/>
      <c r="M858" s="53"/>
      <c r="N858" s="156"/>
      <c r="O858" s="53"/>
      <c r="P858" s="53"/>
      <c r="X858" s="53"/>
      <c r="Y858" s="53"/>
    </row>
    <row r="859" spans="1:25" ht="15.7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156"/>
      <c r="L859" s="53"/>
      <c r="M859" s="53"/>
      <c r="N859" s="156"/>
      <c r="O859" s="53"/>
      <c r="P859" s="53"/>
      <c r="X859" s="53"/>
      <c r="Y859" s="53"/>
    </row>
    <row r="860" spans="1:25" ht="15.7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156"/>
      <c r="L860" s="53"/>
      <c r="M860" s="53"/>
      <c r="N860" s="156"/>
      <c r="O860" s="53"/>
      <c r="P860" s="53"/>
      <c r="X860" s="53"/>
      <c r="Y860" s="53"/>
    </row>
    <row r="861" spans="1:25" ht="15.7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156"/>
      <c r="L861" s="53"/>
      <c r="M861" s="53"/>
      <c r="N861" s="156"/>
      <c r="O861" s="53"/>
      <c r="P861" s="53"/>
      <c r="X861" s="53"/>
      <c r="Y861" s="53"/>
    </row>
    <row r="862" spans="1:25" ht="15.7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156"/>
      <c r="L862" s="53"/>
      <c r="M862" s="53"/>
      <c r="N862" s="156"/>
      <c r="O862" s="53"/>
      <c r="P862" s="53"/>
      <c r="X862" s="53"/>
      <c r="Y862" s="53"/>
    </row>
    <row r="863" spans="1:25" ht="15.7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156"/>
      <c r="L863" s="53"/>
      <c r="M863" s="53"/>
      <c r="N863" s="156"/>
      <c r="O863" s="53"/>
      <c r="P863" s="53"/>
      <c r="X863" s="53"/>
      <c r="Y863" s="53"/>
    </row>
    <row r="864" spans="1:25" ht="15.7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156"/>
      <c r="L864" s="53"/>
      <c r="M864" s="53"/>
      <c r="N864" s="156"/>
      <c r="O864" s="53"/>
      <c r="P864" s="53"/>
      <c r="X864" s="53"/>
      <c r="Y864" s="53"/>
    </row>
    <row r="865" spans="1:25" ht="15.7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156"/>
      <c r="L865" s="53"/>
      <c r="M865" s="53"/>
      <c r="N865" s="156"/>
      <c r="O865" s="53"/>
      <c r="P865" s="53"/>
      <c r="X865" s="53"/>
      <c r="Y865" s="53"/>
    </row>
    <row r="866" spans="1:25" ht="15.7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156"/>
      <c r="L866" s="53"/>
      <c r="M866" s="53"/>
      <c r="N866" s="156"/>
      <c r="O866" s="53"/>
      <c r="P866" s="53"/>
      <c r="X866" s="53"/>
      <c r="Y866" s="53"/>
    </row>
    <row r="867" spans="1:25" ht="15.7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156"/>
      <c r="L867" s="53"/>
      <c r="M867" s="53"/>
      <c r="N867" s="156"/>
      <c r="O867" s="53"/>
      <c r="P867" s="53"/>
      <c r="X867" s="53"/>
      <c r="Y867" s="53"/>
    </row>
    <row r="868" spans="1:25" ht="15.7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156"/>
      <c r="L868" s="53"/>
      <c r="M868" s="53"/>
      <c r="N868" s="156"/>
      <c r="O868" s="53"/>
      <c r="P868" s="53"/>
      <c r="X868" s="53"/>
      <c r="Y868" s="53"/>
    </row>
    <row r="869" spans="1:25" ht="15.7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156"/>
      <c r="L869" s="53"/>
      <c r="M869" s="53"/>
      <c r="N869" s="156"/>
      <c r="O869" s="53"/>
      <c r="P869" s="53"/>
      <c r="X869" s="53"/>
      <c r="Y869" s="53"/>
    </row>
    <row r="870" spans="1:25" ht="15.7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156"/>
      <c r="L870" s="53"/>
      <c r="M870" s="53"/>
      <c r="N870" s="156"/>
      <c r="O870" s="53"/>
      <c r="P870" s="53"/>
      <c r="X870" s="53"/>
      <c r="Y870" s="53"/>
    </row>
    <row r="871" spans="1:25" ht="15.7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156"/>
      <c r="L871" s="53"/>
      <c r="M871" s="53"/>
      <c r="N871" s="156"/>
      <c r="O871" s="53"/>
      <c r="P871" s="53"/>
      <c r="X871" s="53"/>
      <c r="Y871" s="53"/>
    </row>
    <row r="872" spans="1:25" ht="15.7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156"/>
      <c r="L872" s="53"/>
      <c r="M872" s="53"/>
      <c r="N872" s="156"/>
      <c r="O872" s="53"/>
      <c r="P872" s="53"/>
      <c r="X872" s="53"/>
      <c r="Y872" s="53"/>
    </row>
    <row r="873" spans="1:25" ht="15.7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156"/>
      <c r="L873" s="53"/>
      <c r="M873" s="53"/>
      <c r="N873" s="156"/>
      <c r="O873" s="53"/>
      <c r="P873" s="53"/>
      <c r="X873" s="53"/>
      <c r="Y873" s="53"/>
    </row>
    <row r="874" spans="1:25" ht="15.7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156"/>
      <c r="L874" s="53"/>
      <c r="M874" s="53"/>
      <c r="N874" s="156"/>
      <c r="O874" s="53"/>
      <c r="P874" s="53"/>
      <c r="X874" s="53"/>
      <c r="Y874" s="53"/>
    </row>
    <row r="875" spans="1:25" ht="15.7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156"/>
      <c r="L875" s="53"/>
      <c r="M875" s="53"/>
      <c r="N875" s="156"/>
      <c r="O875" s="53"/>
      <c r="P875" s="53"/>
      <c r="X875" s="53"/>
      <c r="Y875" s="53"/>
    </row>
    <row r="876" spans="1:25" ht="15.7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156"/>
      <c r="L876" s="53"/>
      <c r="M876" s="53"/>
      <c r="N876" s="156"/>
      <c r="O876" s="53"/>
      <c r="P876" s="53"/>
      <c r="X876" s="53"/>
      <c r="Y876" s="53"/>
    </row>
    <row r="877" spans="1:25" ht="15.7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156"/>
      <c r="L877" s="53"/>
      <c r="M877" s="53"/>
      <c r="N877" s="156"/>
      <c r="O877" s="53"/>
      <c r="P877" s="53"/>
      <c r="X877" s="53"/>
      <c r="Y877" s="53"/>
    </row>
    <row r="878" spans="1:25" ht="15.7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156"/>
      <c r="L878" s="53"/>
      <c r="M878" s="53"/>
      <c r="N878" s="156"/>
      <c r="O878" s="53"/>
      <c r="P878" s="53"/>
      <c r="X878" s="53"/>
      <c r="Y878" s="53"/>
    </row>
    <row r="879" spans="1:25" ht="15.7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156"/>
      <c r="L879" s="53"/>
      <c r="M879" s="53"/>
      <c r="N879" s="156"/>
      <c r="O879" s="53"/>
      <c r="P879" s="53"/>
      <c r="X879" s="53"/>
      <c r="Y879" s="53"/>
    </row>
    <row r="880" spans="1:25" ht="15.7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156"/>
      <c r="L880" s="53"/>
      <c r="M880" s="53"/>
      <c r="N880" s="156"/>
      <c r="O880" s="53"/>
      <c r="P880" s="53"/>
      <c r="X880" s="53"/>
      <c r="Y880" s="53"/>
    </row>
    <row r="881" spans="1:25" ht="15.7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156"/>
      <c r="L881" s="53"/>
      <c r="M881" s="53"/>
      <c r="N881" s="156"/>
      <c r="O881" s="53"/>
      <c r="P881" s="53"/>
      <c r="X881" s="53"/>
      <c r="Y881" s="53"/>
    </row>
    <row r="882" spans="1:25" ht="15.7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156"/>
      <c r="L882" s="53"/>
      <c r="M882" s="53"/>
      <c r="N882" s="156"/>
      <c r="O882" s="53"/>
      <c r="P882" s="53"/>
      <c r="X882" s="53"/>
      <c r="Y882" s="53"/>
    </row>
    <row r="883" spans="1:25" ht="15.7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156"/>
      <c r="L883" s="53"/>
      <c r="M883" s="53"/>
      <c r="N883" s="156"/>
      <c r="O883" s="53"/>
      <c r="P883" s="53"/>
      <c r="X883" s="53"/>
      <c r="Y883" s="53"/>
    </row>
    <row r="884" spans="1:25" ht="15.7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156"/>
      <c r="L884" s="53"/>
      <c r="M884" s="53"/>
      <c r="N884" s="156"/>
      <c r="O884" s="53"/>
      <c r="P884" s="53"/>
      <c r="X884" s="53"/>
      <c r="Y884" s="53"/>
    </row>
    <row r="885" spans="1:25" ht="15.7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156"/>
      <c r="L885" s="53"/>
      <c r="M885" s="53"/>
      <c r="N885" s="156"/>
      <c r="O885" s="53"/>
      <c r="P885" s="53"/>
      <c r="X885" s="53"/>
      <c r="Y885" s="53"/>
    </row>
    <row r="886" spans="1:25" ht="15.7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156"/>
      <c r="L886" s="53"/>
      <c r="M886" s="53"/>
      <c r="N886" s="156"/>
      <c r="O886" s="53"/>
      <c r="P886" s="53"/>
      <c r="X886" s="53"/>
      <c r="Y886" s="53"/>
    </row>
    <row r="887" spans="1:25" ht="15.7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156"/>
      <c r="L887" s="53"/>
      <c r="M887" s="53"/>
      <c r="N887" s="156"/>
      <c r="O887" s="53"/>
      <c r="P887" s="53"/>
      <c r="X887" s="53"/>
      <c r="Y887" s="53"/>
    </row>
    <row r="888" spans="1:25" ht="15.7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156"/>
      <c r="L888" s="53"/>
      <c r="M888" s="53"/>
      <c r="N888" s="156"/>
      <c r="O888" s="53"/>
      <c r="P888" s="53"/>
      <c r="X888" s="53"/>
      <c r="Y888" s="53"/>
    </row>
    <row r="889" spans="1:25" ht="15.7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156"/>
      <c r="L889" s="53"/>
      <c r="M889" s="53"/>
      <c r="N889" s="156"/>
      <c r="O889" s="53"/>
      <c r="P889" s="53"/>
      <c r="X889" s="53"/>
      <c r="Y889" s="53"/>
    </row>
    <row r="890" spans="1:25" ht="15.7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156"/>
      <c r="L890" s="53"/>
      <c r="M890" s="53"/>
      <c r="N890" s="156"/>
      <c r="O890" s="53"/>
      <c r="P890" s="53"/>
      <c r="X890" s="53"/>
      <c r="Y890" s="53"/>
    </row>
    <row r="891" spans="1:25" ht="15.7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156"/>
      <c r="L891" s="53"/>
      <c r="M891" s="53"/>
      <c r="N891" s="156"/>
      <c r="O891" s="53"/>
      <c r="P891" s="53"/>
      <c r="X891" s="53"/>
      <c r="Y891" s="53"/>
    </row>
    <row r="892" spans="1:25" ht="15.7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156"/>
      <c r="L892" s="53"/>
      <c r="M892" s="53"/>
      <c r="N892" s="156"/>
      <c r="O892" s="53"/>
      <c r="P892" s="53"/>
      <c r="X892" s="53"/>
      <c r="Y892" s="53"/>
    </row>
    <row r="893" spans="1:25" ht="15.7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156"/>
      <c r="L893" s="53"/>
      <c r="M893" s="53"/>
      <c r="N893" s="156"/>
      <c r="O893" s="53"/>
      <c r="P893" s="53"/>
      <c r="X893" s="53"/>
      <c r="Y893" s="53"/>
    </row>
    <row r="894" spans="1:25" ht="15.7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156"/>
      <c r="L894" s="53"/>
      <c r="M894" s="53"/>
      <c r="N894" s="156"/>
      <c r="O894" s="53"/>
      <c r="P894" s="53"/>
      <c r="X894" s="53"/>
      <c r="Y894" s="53"/>
    </row>
    <row r="895" spans="1:25" ht="15.7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156"/>
      <c r="L895" s="53"/>
      <c r="M895" s="53"/>
      <c r="N895" s="156"/>
      <c r="O895" s="53"/>
      <c r="P895" s="53"/>
      <c r="X895" s="53"/>
      <c r="Y895" s="53"/>
    </row>
    <row r="896" spans="1:25" ht="15.7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156"/>
      <c r="L896" s="53"/>
      <c r="M896" s="53"/>
      <c r="N896" s="156"/>
      <c r="O896" s="53"/>
      <c r="P896" s="53"/>
      <c r="X896" s="53"/>
      <c r="Y896" s="53"/>
    </row>
    <row r="897" spans="1:25" ht="15.7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156"/>
      <c r="L897" s="53"/>
      <c r="M897" s="53"/>
      <c r="N897" s="156"/>
      <c r="O897" s="53"/>
      <c r="P897" s="53"/>
      <c r="X897" s="53"/>
      <c r="Y897" s="53"/>
    </row>
    <row r="898" spans="1:25" ht="15.7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156"/>
      <c r="L898" s="53"/>
      <c r="M898" s="53"/>
      <c r="N898" s="156"/>
      <c r="O898" s="53"/>
      <c r="P898" s="53"/>
      <c r="X898" s="53"/>
      <c r="Y898" s="53"/>
    </row>
    <row r="899" spans="1:25" ht="15.7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156"/>
      <c r="L899" s="53"/>
      <c r="M899" s="53"/>
      <c r="N899" s="156"/>
      <c r="O899" s="53"/>
      <c r="P899" s="53"/>
      <c r="X899" s="53"/>
      <c r="Y899" s="53"/>
    </row>
    <row r="900" spans="1:25" ht="15.7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156"/>
      <c r="L900" s="53"/>
      <c r="M900" s="53"/>
      <c r="N900" s="156"/>
      <c r="O900" s="53"/>
      <c r="P900" s="53"/>
      <c r="X900" s="53"/>
      <c r="Y900" s="53"/>
    </row>
    <row r="901" spans="1:25" ht="15.7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156"/>
      <c r="L901" s="53"/>
      <c r="M901" s="53"/>
      <c r="N901" s="156"/>
      <c r="O901" s="53"/>
      <c r="P901" s="53"/>
      <c r="X901" s="53"/>
      <c r="Y901" s="53"/>
    </row>
    <row r="902" spans="1:25" ht="15.7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156"/>
      <c r="L902" s="53"/>
      <c r="M902" s="53"/>
      <c r="N902" s="156"/>
      <c r="O902" s="53"/>
      <c r="P902" s="53"/>
      <c r="X902" s="53"/>
      <c r="Y902" s="53"/>
    </row>
    <row r="903" spans="1:25" ht="15.7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156"/>
      <c r="L903" s="53"/>
      <c r="M903" s="53"/>
      <c r="N903" s="156"/>
      <c r="O903" s="53"/>
      <c r="P903" s="53"/>
      <c r="X903" s="53"/>
      <c r="Y903" s="53"/>
    </row>
    <row r="904" spans="1:25" ht="15.7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156"/>
      <c r="L904" s="53"/>
      <c r="M904" s="53"/>
      <c r="N904" s="156"/>
      <c r="O904" s="53"/>
      <c r="P904" s="53"/>
      <c r="X904" s="53"/>
      <c r="Y904" s="53"/>
    </row>
    <row r="905" spans="1:25" ht="15.7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156"/>
      <c r="L905" s="53"/>
      <c r="M905" s="53"/>
      <c r="N905" s="156"/>
      <c r="O905" s="53"/>
      <c r="P905" s="53"/>
      <c r="X905" s="53"/>
      <c r="Y905" s="53"/>
    </row>
    <row r="906" spans="1:25" ht="15.7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156"/>
      <c r="L906" s="53"/>
      <c r="M906" s="53"/>
      <c r="N906" s="156"/>
      <c r="O906" s="53"/>
      <c r="P906" s="53"/>
      <c r="X906" s="53"/>
      <c r="Y906" s="53"/>
    </row>
    <row r="907" spans="1:25" ht="15.7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156"/>
      <c r="L907" s="53"/>
      <c r="M907" s="53"/>
      <c r="N907" s="156"/>
      <c r="O907" s="53"/>
      <c r="P907" s="53"/>
      <c r="X907" s="53"/>
      <c r="Y907" s="53"/>
    </row>
    <row r="908" spans="1:25" ht="15.7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156"/>
      <c r="L908" s="53"/>
      <c r="M908" s="53"/>
      <c r="N908" s="156"/>
      <c r="O908" s="53"/>
      <c r="P908" s="53"/>
      <c r="X908" s="53"/>
      <c r="Y908" s="53"/>
    </row>
    <row r="909" spans="1:25" ht="15.7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156"/>
      <c r="L909" s="53"/>
      <c r="M909" s="53"/>
      <c r="N909" s="156"/>
      <c r="O909" s="53"/>
      <c r="P909" s="53"/>
      <c r="X909" s="53"/>
      <c r="Y909" s="53"/>
    </row>
    <row r="910" spans="1:25" ht="15.7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156"/>
      <c r="L910" s="53"/>
      <c r="M910" s="53"/>
      <c r="N910" s="156"/>
      <c r="O910" s="53"/>
      <c r="P910" s="53"/>
      <c r="X910" s="53"/>
      <c r="Y910" s="53"/>
    </row>
    <row r="911" spans="1:25" ht="15.7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156"/>
      <c r="L911" s="53"/>
      <c r="M911" s="53"/>
      <c r="N911" s="156"/>
      <c r="O911" s="53"/>
      <c r="P911" s="53"/>
      <c r="X911" s="53"/>
      <c r="Y911" s="53"/>
    </row>
    <row r="912" spans="1:25" ht="15.7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156"/>
      <c r="L912" s="53"/>
      <c r="M912" s="53"/>
      <c r="N912" s="156"/>
      <c r="O912" s="53"/>
      <c r="P912" s="53"/>
      <c r="X912" s="53"/>
      <c r="Y912" s="53"/>
    </row>
    <row r="913" spans="1:25" ht="15.7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156"/>
      <c r="L913" s="53"/>
      <c r="M913" s="53"/>
      <c r="N913" s="156"/>
      <c r="O913" s="53"/>
      <c r="P913" s="53"/>
      <c r="X913" s="53"/>
      <c r="Y913" s="53"/>
    </row>
    <row r="914" spans="1:25" ht="15.7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156"/>
      <c r="L914" s="53"/>
      <c r="M914" s="53"/>
      <c r="N914" s="156"/>
      <c r="O914" s="53"/>
      <c r="P914" s="53"/>
      <c r="X914" s="53"/>
      <c r="Y914" s="53"/>
    </row>
    <row r="915" spans="1:25" ht="15.7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156"/>
      <c r="L915" s="53"/>
      <c r="M915" s="53"/>
      <c r="N915" s="156"/>
      <c r="O915" s="53"/>
      <c r="P915" s="53"/>
      <c r="X915" s="53"/>
      <c r="Y915" s="53"/>
    </row>
    <row r="916" spans="1:25" ht="15.7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156"/>
      <c r="L916" s="53"/>
      <c r="M916" s="53"/>
      <c r="N916" s="156"/>
      <c r="O916" s="53"/>
      <c r="P916" s="53"/>
      <c r="X916" s="53"/>
      <c r="Y916" s="53"/>
    </row>
    <row r="917" spans="1:25" ht="15.7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156"/>
      <c r="L917" s="53"/>
      <c r="M917" s="53"/>
      <c r="N917" s="156"/>
      <c r="O917" s="53"/>
      <c r="P917" s="53"/>
      <c r="X917" s="53"/>
      <c r="Y917" s="53"/>
    </row>
    <row r="918" spans="1:25" ht="15.7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156"/>
      <c r="L918" s="53"/>
      <c r="M918" s="53"/>
      <c r="N918" s="156"/>
      <c r="O918" s="53"/>
      <c r="P918" s="53"/>
      <c r="X918" s="53"/>
      <c r="Y918" s="53"/>
    </row>
    <row r="919" spans="1:25" ht="15.7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156"/>
      <c r="L919" s="53"/>
      <c r="M919" s="53"/>
      <c r="N919" s="156"/>
      <c r="O919" s="53"/>
      <c r="P919" s="53"/>
      <c r="X919" s="53"/>
      <c r="Y919" s="53"/>
    </row>
    <row r="920" spans="1:25" ht="15.7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156"/>
      <c r="L920" s="53"/>
      <c r="M920" s="53"/>
      <c r="N920" s="156"/>
      <c r="O920" s="53"/>
      <c r="P920" s="53"/>
      <c r="X920" s="53"/>
      <c r="Y920" s="53"/>
    </row>
    <row r="921" spans="1:25" ht="15.7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156"/>
      <c r="L921" s="53"/>
      <c r="M921" s="53"/>
      <c r="N921" s="156"/>
      <c r="O921" s="53"/>
      <c r="P921" s="53"/>
      <c r="X921" s="53"/>
      <c r="Y921" s="53"/>
    </row>
    <row r="922" spans="1:25" ht="15.7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156"/>
      <c r="L922" s="53"/>
      <c r="M922" s="53"/>
      <c r="N922" s="156"/>
      <c r="O922" s="53"/>
      <c r="P922" s="53"/>
      <c r="X922" s="53"/>
      <c r="Y922" s="53"/>
    </row>
    <row r="923" spans="1:25" ht="15.7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156"/>
      <c r="L923" s="53"/>
      <c r="M923" s="53"/>
      <c r="N923" s="156"/>
      <c r="O923" s="53"/>
      <c r="P923" s="53"/>
      <c r="X923" s="53"/>
      <c r="Y923" s="53"/>
    </row>
    <row r="924" spans="1:25" ht="15.7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156"/>
      <c r="L924" s="53"/>
      <c r="M924" s="53"/>
      <c r="N924" s="156"/>
      <c r="O924" s="53"/>
      <c r="P924" s="53"/>
      <c r="X924" s="53"/>
      <c r="Y924" s="53"/>
    </row>
    <row r="925" spans="1: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156"/>
      <c r="L925" s="53"/>
      <c r="M925" s="53"/>
      <c r="N925" s="156"/>
      <c r="O925" s="53"/>
      <c r="P925" s="53"/>
      <c r="X925" s="53"/>
      <c r="Y925" s="53"/>
    </row>
    <row r="926" spans="1:25" ht="15.7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156"/>
      <c r="L926" s="53"/>
      <c r="M926" s="53"/>
      <c r="N926" s="156"/>
      <c r="O926" s="53"/>
      <c r="P926" s="53"/>
      <c r="X926" s="53"/>
      <c r="Y926" s="53"/>
    </row>
    <row r="927" spans="1:25" ht="15.7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156"/>
      <c r="L927" s="53"/>
      <c r="M927" s="53"/>
      <c r="N927" s="156"/>
      <c r="O927" s="53"/>
      <c r="P927" s="53"/>
      <c r="X927" s="53"/>
      <c r="Y927" s="53"/>
    </row>
    <row r="928" spans="1:25" ht="15.7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156"/>
      <c r="L928" s="53"/>
      <c r="M928" s="53"/>
      <c r="N928" s="156"/>
      <c r="O928" s="53"/>
      <c r="P928" s="53"/>
      <c r="X928" s="53"/>
      <c r="Y928" s="53"/>
    </row>
    <row r="929" spans="1:25" ht="15.7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156"/>
      <c r="L929" s="53"/>
      <c r="M929" s="53"/>
      <c r="N929" s="156"/>
      <c r="O929" s="53"/>
      <c r="P929" s="53"/>
      <c r="X929" s="53"/>
      <c r="Y929" s="53"/>
    </row>
    <row r="930" spans="1:25" ht="15.7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156"/>
      <c r="L930" s="53"/>
      <c r="M930" s="53"/>
      <c r="N930" s="156"/>
      <c r="O930" s="53"/>
      <c r="P930" s="53"/>
      <c r="X930" s="53"/>
      <c r="Y930" s="53"/>
    </row>
    <row r="931" spans="1:25" ht="15.7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156"/>
      <c r="L931" s="53"/>
      <c r="M931" s="53"/>
      <c r="N931" s="156"/>
      <c r="O931" s="53"/>
      <c r="P931" s="53"/>
      <c r="X931" s="53"/>
      <c r="Y931" s="53"/>
    </row>
    <row r="932" spans="1:25" ht="15.7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156"/>
      <c r="L932" s="53"/>
      <c r="M932" s="53"/>
      <c r="N932" s="156"/>
      <c r="O932" s="53"/>
      <c r="P932" s="53"/>
      <c r="X932" s="53"/>
      <c r="Y932" s="53"/>
    </row>
    <row r="933" spans="1:25" ht="15.7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156"/>
      <c r="L933" s="53"/>
      <c r="M933" s="53"/>
      <c r="N933" s="156"/>
      <c r="O933" s="53"/>
      <c r="P933" s="53"/>
      <c r="X933" s="53"/>
      <c r="Y933" s="53"/>
    </row>
    <row r="934" spans="1:25" ht="15.7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156"/>
      <c r="L934" s="53"/>
      <c r="M934" s="53"/>
      <c r="N934" s="156"/>
      <c r="O934" s="53"/>
      <c r="P934" s="53"/>
      <c r="X934" s="53"/>
      <c r="Y934" s="53"/>
    </row>
    <row r="935" spans="1:25" ht="15.7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156"/>
      <c r="L935" s="53"/>
      <c r="M935" s="53"/>
      <c r="N935" s="156"/>
      <c r="O935" s="53"/>
      <c r="P935" s="53"/>
      <c r="X935" s="53"/>
      <c r="Y935" s="53"/>
    </row>
    <row r="936" spans="1:25" ht="15.7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156"/>
      <c r="L936" s="53"/>
      <c r="M936" s="53"/>
      <c r="N936" s="156"/>
      <c r="O936" s="53"/>
      <c r="P936" s="53"/>
      <c r="X936" s="53"/>
      <c r="Y936" s="53"/>
    </row>
    <row r="937" spans="1:25" ht="15.7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156"/>
      <c r="L937" s="53"/>
      <c r="M937" s="53"/>
      <c r="N937" s="156"/>
      <c r="O937" s="53"/>
      <c r="P937" s="53"/>
      <c r="X937" s="53"/>
      <c r="Y937" s="53"/>
    </row>
    <row r="938" spans="1:25" ht="15.7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156"/>
      <c r="L938" s="53"/>
      <c r="M938" s="53"/>
      <c r="N938" s="156"/>
      <c r="O938" s="53"/>
      <c r="P938" s="53"/>
      <c r="X938" s="53"/>
      <c r="Y938" s="53"/>
    </row>
    <row r="939" spans="1:25" ht="15.7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156"/>
      <c r="L939" s="53"/>
      <c r="M939" s="53"/>
      <c r="N939" s="156"/>
      <c r="O939" s="53"/>
      <c r="P939" s="53"/>
      <c r="X939" s="53"/>
      <c r="Y939" s="53"/>
    </row>
    <row r="940" spans="1:25" ht="15.7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156"/>
      <c r="L940" s="53"/>
      <c r="M940" s="53"/>
      <c r="N940" s="156"/>
      <c r="O940" s="53"/>
      <c r="P940" s="53"/>
      <c r="X940" s="53"/>
      <c r="Y940" s="53"/>
    </row>
    <row r="941" spans="1:25" ht="15.7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156"/>
      <c r="L941" s="53"/>
      <c r="M941" s="53"/>
      <c r="N941" s="156"/>
      <c r="O941" s="53"/>
      <c r="P941" s="53"/>
      <c r="X941" s="53"/>
      <c r="Y941" s="53"/>
    </row>
    <row r="942" spans="1:25" ht="15.7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156"/>
      <c r="L942" s="53"/>
      <c r="M942" s="53"/>
      <c r="N942" s="156"/>
      <c r="O942" s="53"/>
      <c r="P942" s="53"/>
      <c r="X942" s="53"/>
      <c r="Y942" s="53"/>
    </row>
    <row r="943" spans="1:25" ht="15.7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156"/>
      <c r="L943" s="53"/>
      <c r="M943" s="53"/>
      <c r="N943" s="156"/>
      <c r="O943" s="53"/>
      <c r="P943" s="53"/>
      <c r="X943" s="53"/>
      <c r="Y943" s="53"/>
    </row>
    <row r="944" spans="1:25" ht="15.7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156"/>
      <c r="L944" s="53"/>
      <c r="M944" s="53"/>
      <c r="N944" s="156"/>
      <c r="O944" s="53"/>
      <c r="P944" s="53"/>
      <c r="X944" s="53"/>
      <c r="Y944" s="53"/>
    </row>
    <row r="945" spans="1:25" ht="15.7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156"/>
      <c r="L945" s="53"/>
      <c r="M945" s="53"/>
      <c r="N945" s="156"/>
      <c r="O945" s="53"/>
      <c r="P945" s="53"/>
      <c r="X945" s="53"/>
      <c r="Y945" s="53"/>
    </row>
    <row r="946" spans="1:25" ht="15.7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156"/>
      <c r="L946" s="53"/>
      <c r="M946" s="53"/>
      <c r="N946" s="156"/>
      <c r="O946" s="53"/>
      <c r="P946" s="53"/>
      <c r="X946" s="53"/>
      <c r="Y946" s="53"/>
    </row>
    <row r="947" spans="1:25" ht="15.7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156"/>
      <c r="L947" s="53"/>
      <c r="M947" s="53"/>
      <c r="N947" s="156"/>
      <c r="O947" s="53"/>
      <c r="P947" s="53"/>
      <c r="X947" s="53"/>
      <c r="Y947" s="53"/>
    </row>
    <row r="948" spans="1:25" ht="15.7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156"/>
      <c r="L948" s="53"/>
      <c r="M948" s="53"/>
      <c r="N948" s="156"/>
      <c r="O948" s="53"/>
      <c r="P948" s="53"/>
      <c r="X948" s="53"/>
      <c r="Y948" s="53"/>
    </row>
    <row r="949" spans="1:25" ht="15.7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156"/>
      <c r="L949" s="53"/>
      <c r="M949" s="53"/>
      <c r="N949" s="156"/>
      <c r="O949" s="53"/>
      <c r="P949" s="53"/>
      <c r="X949" s="53"/>
      <c r="Y949" s="53"/>
    </row>
    <row r="950" spans="1:25" ht="15.7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156"/>
      <c r="L950" s="53"/>
      <c r="M950" s="53"/>
      <c r="N950" s="156"/>
      <c r="O950" s="53"/>
      <c r="P950" s="53"/>
      <c r="X950" s="53"/>
      <c r="Y950" s="53"/>
    </row>
    <row r="951" spans="1:25" ht="15.7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156"/>
      <c r="L951" s="53"/>
      <c r="M951" s="53"/>
      <c r="N951" s="156"/>
      <c r="O951" s="53"/>
      <c r="P951" s="53"/>
      <c r="X951" s="53"/>
      <c r="Y951" s="53"/>
    </row>
    <row r="952" spans="1:25" ht="15.7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156"/>
      <c r="L952" s="53"/>
      <c r="M952" s="53"/>
      <c r="N952" s="156"/>
      <c r="O952" s="53"/>
      <c r="P952" s="53"/>
      <c r="X952" s="53"/>
      <c r="Y952" s="53"/>
    </row>
    <row r="953" spans="1:25" ht="15.7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156"/>
      <c r="L953" s="53"/>
      <c r="M953" s="53"/>
      <c r="N953" s="156"/>
      <c r="O953" s="53"/>
      <c r="P953" s="53"/>
      <c r="X953" s="53"/>
      <c r="Y953" s="53"/>
    </row>
    <row r="954" spans="1:25" ht="15.7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156"/>
      <c r="L954" s="53"/>
      <c r="M954" s="53"/>
      <c r="N954" s="156"/>
      <c r="O954" s="53"/>
      <c r="P954" s="53"/>
      <c r="X954" s="53"/>
      <c r="Y954" s="53"/>
    </row>
    <row r="955" spans="1:25" ht="15.7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156"/>
      <c r="L955" s="53"/>
      <c r="M955" s="53"/>
      <c r="N955" s="156"/>
      <c r="O955" s="53"/>
      <c r="P955" s="53"/>
      <c r="X955" s="53"/>
      <c r="Y955" s="53"/>
    </row>
    <row r="956" spans="1:25" ht="15.7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156"/>
      <c r="L956" s="53"/>
      <c r="M956" s="53"/>
      <c r="N956" s="156"/>
      <c r="O956" s="53"/>
      <c r="P956" s="53"/>
      <c r="X956" s="53"/>
      <c r="Y956" s="53"/>
    </row>
    <row r="957" spans="1:25" ht="15.7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156"/>
      <c r="L957" s="53"/>
      <c r="M957" s="53"/>
      <c r="N957" s="156"/>
      <c r="O957" s="53"/>
      <c r="P957" s="53"/>
      <c r="X957" s="53"/>
      <c r="Y957" s="53"/>
    </row>
    <row r="958" spans="1:25" ht="15.7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156"/>
      <c r="L958" s="53"/>
      <c r="M958" s="53"/>
      <c r="N958" s="156"/>
      <c r="O958" s="53"/>
      <c r="P958" s="53"/>
      <c r="X958" s="53"/>
      <c r="Y958" s="53"/>
    </row>
    <row r="959" spans="1:25" ht="15.7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156"/>
      <c r="L959" s="53"/>
      <c r="M959" s="53"/>
      <c r="N959" s="156"/>
      <c r="O959" s="53"/>
      <c r="P959" s="53"/>
      <c r="X959" s="53"/>
      <c r="Y959" s="53"/>
    </row>
    <row r="960" spans="1:25" ht="15.7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156"/>
      <c r="L960" s="53"/>
      <c r="M960" s="53"/>
      <c r="N960" s="156"/>
      <c r="O960" s="53"/>
      <c r="P960" s="53"/>
      <c r="X960" s="53"/>
      <c r="Y960" s="53"/>
    </row>
    <row r="961" spans="1:25" ht="15.7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156"/>
      <c r="L961" s="53"/>
      <c r="M961" s="53"/>
      <c r="N961" s="156"/>
      <c r="O961" s="53"/>
      <c r="P961" s="53"/>
      <c r="X961" s="53"/>
      <c r="Y961" s="53"/>
    </row>
    <row r="962" spans="1:25" ht="15.7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156"/>
      <c r="L962" s="53"/>
      <c r="M962" s="53"/>
      <c r="N962" s="156"/>
      <c r="O962" s="53"/>
      <c r="P962" s="53"/>
      <c r="X962" s="53"/>
      <c r="Y962" s="53"/>
    </row>
    <row r="963" spans="1:25" ht="15.7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156"/>
      <c r="L963" s="53"/>
      <c r="M963" s="53"/>
      <c r="N963" s="156"/>
      <c r="O963" s="53"/>
      <c r="P963" s="53"/>
      <c r="X963" s="53"/>
      <c r="Y963" s="53"/>
    </row>
    <row r="964" spans="1:25" ht="15.7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156"/>
      <c r="L964" s="53"/>
      <c r="M964" s="53"/>
      <c r="N964" s="156"/>
      <c r="O964" s="53"/>
      <c r="P964" s="53"/>
      <c r="X964" s="53"/>
      <c r="Y964" s="53"/>
    </row>
    <row r="965" spans="1:25" ht="15.7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156"/>
      <c r="L965" s="53"/>
      <c r="M965" s="53"/>
      <c r="N965" s="156"/>
      <c r="O965" s="53"/>
      <c r="P965" s="53"/>
      <c r="X965" s="53"/>
      <c r="Y965" s="53"/>
    </row>
    <row r="966" spans="1:25" ht="15.7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156"/>
      <c r="L966" s="53"/>
      <c r="M966" s="53"/>
      <c r="N966" s="156"/>
      <c r="O966" s="53"/>
      <c r="P966" s="53"/>
      <c r="X966" s="53"/>
      <c r="Y966" s="53"/>
    </row>
    <row r="967" spans="1:25" ht="15.7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156"/>
      <c r="L967" s="53"/>
      <c r="M967" s="53"/>
      <c r="N967" s="156"/>
      <c r="O967" s="53"/>
      <c r="P967" s="53"/>
      <c r="X967" s="53"/>
      <c r="Y967" s="53"/>
    </row>
    <row r="968" spans="1:25" ht="15.7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156"/>
      <c r="L968" s="53"/>
      <c r="M968" s="53"/>
      <c r="N968" s="156"/>
      <c r="O968" s="53"/>
      <c r="P968" s="53"/>
      <c r="X968" s="53"/>
      <c r="Y968" s="53"/>
    </row>
    <row r="969" spans="1:25" ht="15.7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156"/>
      <c r="L969" s="53"/>
      <c r="M969" s="53"/>
      <c r="N969" s="156"/>
      <c r="O969" s="53"/>
      <c r="P969" s="53"/>
      <c r="X969" s="53"/>
      <c r="Y969" s="53"/>
    </row>
    <row r="970" spans="1:25" ht="15.7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156"/>
      <c r="L970" s="53"/>
      <c r="M970" s="53"/>
      <c r="N970" s="156"/>
      <c r="O970" s="53"/>
      <c r="P970" s="53"/>
      <c r="X970" s="53"/>
      <c r="Y970" s="53"/>
    </row>
    <row r="971" spans="1:25" ht="15.7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156"/>
      <c r="L971" s="53"/>
      <c r="M971" s="53"/>
      <c r="N971" s="156"/>
      <c r="O971" s="53"/>
      <c r="P971" s="53"/>
      <c r="X971" s="53"/>
      <c r="Y971" s="53"/>
    </row>
    <row r="972" spans="1:25" ht="15.7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156"/>
      <c r="L972" s="53"/>
      <c r="M972" s="53"/>
      <c r="N972" s="156"/>
      <c r="O972" s="53"/>
      <c r="P972" s="53"/>
      <c r="X972" s="53"/>
      <c r="Y972" s="53"/>
    </row>
    <row r="973" spans="1:25" ht="15.7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156"/>
      <c r="L973" s="53"/>
      <c r="M973" s="53"/>
      <c r="N973" s="156"/>
      <c r="O973" s="53"/>
      <c r="P973" s="53"/>
      <c r="X973" s="53"/>
      <c r="Y973" s="53"/>
    </row>
    <row r="974" spans="1:25" ht="15.7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156"/>
      <c r="L974" s="53"/>
      <c r="M974" s="53"/>
      <c r="N974" s="156"/>
      <c r="O974" s="53"/>
      <c r="P974" s="53"/>
      <c r="X974" s="53"/>
      <c r="Y974" s="53"/>
    </row>
    <row r="975" spans="1:25" ht="15.7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156"/>
      <c r="L975" s="53"/>
      <c r="M975" s="53"/>
      <c r="N975" s="156"/>
      <c r="O975" s="53"/>
      <c r="P975" s="53"/>
      <c r="X975" s="53"/>
      <c r="Y975" s="53"/>
    </row>
    <row r="976" spans="1:25" ht="15.7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156"/>
      <c r="L976" s="53"/>
      <c r="M976" s="53"/>
      <c r="N976" s="156"/>
      <c r="O976" s="53"/>
      <c r="P976" s="53"/>
      <c r="X976" s="53"/>
      <c r="Y976" s="53"/>
    </row>
    <row r="977" spans="1:25" ht="15.7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156"/>
      <c r="L977" s="53"/>
      <c r="M977" s="53"/>
      <c r="N977" s="156"/>
      <c r="O977" s="53"/>
      <c r="P977" s="53"/>
      <c r="X977" s="53"/>
      <c r="Y977" s="53"/>
    </row>
    <row r="978" spans="1:25" ht="15.7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156"/>
      <c r="L978" s="53"/>
      <c r="M978" s="53"/>
      <c r="N978" s="156"/>
      <c r="O978" s="53"/>
      <c r="P978" s="53"/>
      <c r="X978" s="53"/>
      <c r="Y978" s="53"/>
    </row>
    <row r="979" spans="1:25" ht="15.7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156"/>
      <c r="L979" s="53"/>
      <c r="M979" s="53"/>
      <c r="N979" s="156"/>
      <c r="O979" s="53"/>
      <c r="P979" s="53"/>
      <c r="X979" s="53"/>
      <c r="Y979" s="53"/>
    </row>
    <row r="980" spans="1:25" ht="15.7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156"/>
      <c r="L980" s="53"/>
      <c r="M980" s="53"/>
      <c r="N980" s="156"/>
      <c r="O980" s="53"/>
      <c r="P980" s="53"/>
      <c r="X980" s="53"/>
      <c r="Y980" s="53"/>
    </row>
    <row r="981" spans="1:25" ht="15.7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156"/>
      <c r="L981" s="53"/>
      <c r="M981" s="53"/>
      <c r="N981" s="156"/>
      <c r="O981" s="53"/>
      <c r="P981" s="53"/>
      <c r="X981" s="53"/>
      <c r="Y981" s="53"/>
    </row>
    <row r="982" spans="1:25" ht="15.7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156"/>
      <c r="L982" s="53"/>
      <c r="M982" s="53"/>
      <c r="N982" s="156"/>
      <c r="O982" s="53"/>
      <c r="P982" s="53"/>
      <c r="X982" s="53"/>
      <c r="Y982" s="53"/>
    </row>
    <row r="983" spans="1:25" ht="15.7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156"/>
      <c r="L983" s="53"/>
      <c r="M983" s="53"/>
      <c r="N983" s="156"/>
      <c r="O983" s="53"/>
      <c r="P983" s="53"/>
      <c r="X983" s="53"/>
      <c r="Y983" s="53"/>
    </row>
    <row r="984" spans="1:25" ht="15.7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156"/>
      <c r="L984" s="53"/>
      <c r="M984" s="53"/>
      <c r="N984" s="156"/>
      <c r="O984" s="53"/>
      <c r="P984" s="53"/>
      <c r="X984" s="53"/>
      <c r="Y984" s="53"/>
    </row>
    <row r="985" spans="1:25" ht="15.7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156"/>
      <c r="L985" s="53"/>
      <c r="M985" s="53"/>
      <c r="N985" s="156"/>
      <c r="O985" s="53"/>
      <c r="P985" s="53"/>
      <c r="X985" s="53"/>
      <c r="Y985" s="53"/>
    </row>
    <row r="986" spans="1:25" ht="15.7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156"/>
      <c r="L986" s="53"/>
      <c r="M986" s="53"/>
      <c r="N986" s="156"/>
      <c r="O986" s="53"/>
      <c r="P986" s="53"/>
      <c r="X986" s="53"/>
      <c r="Y986" s="53"/>
    </row>
    <row r="987" spans="1:25" ht="15.7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156"/>
      <c r="L987" s="53"/>
      <c r="M987" s="53"/>
      <c r="N987" s="156"/>
      <c r="O987" s="53"/>
      <c r="P987" s="53"/>
      <c r="X987" s="53"/>
      <c r="Y987" s="53"/>
    </row>
    <row r="988" spans="1:25" ht="15.7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156"/>
      <c r="L988" s="53"/>
      <c r="M988" s="53"/>
      <c r="N988" s="156"/>
      <c r="O988" s="53"/>
      <c r="P988" s="53"/>
      <c r="X988" s="53"/>
      <c r="Y988" s="53"/>
    </row>
    <row r="989" spans="1:25" ht="15.7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156"/>
      <c r="L989" s="53"/>
      <c r="M989" s="53"/>
      <c r="N989" s="156"/>
      <c r="O989" s="53"/>
      <c r="P989" s="53"/>
      <c r="X989" s="53"/>
      <c r="Y989" s="53"/>
    </row>
    <row r="990" spans="1:25" ht="15.7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156"/>
      <c r="L990" s="53"/>
      <c r="M990" s="53"/>
      <c r="N990" s="156"/>
      <c r="O990" s="53"/>
      <c r="P990" s="53"/>
      <c r="X990" s="53"/>
      <c r="Y990" s="53"/>
    </row>
    <row r="991" spans="1:25" ht="15.7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156"/>
      <c r="L991" s="53"/>
      <c r="M991" s="53"/>
      <c r="N991" s="156"/>
      <c r="O991" s="53"/>
      <c r="P991" s="53"/>
      <c r="X991" s="53"/>
      <c r="Y991" s="53"/>
    </row>
    <row r="992" spans="1:25" ht="15.7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156"/>
      <c r="L992" s="53"/>
      <c r="M992" s="53"/>
      <c r="N992" s="156"/>
      <c r="O992" s="53"/>
      <c r="P992" s="53"/>
      <c r="X992" s="53"/>
      <c r="Y992" s="53"/>
    </row>
    <row r="993" spans="1:25" ht="15.75" customHeight="1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156"/>
      <c r="L993" s="53"/>
      <c r="M993" s="53"/>
      <c r="N993" s="156"/>
      <c r="O993" s="53"/>
      <c r="P993" s="53"/>
      <c r="X993" s="53"/>
      <c r="Y993" s="53"/>
    </row>
    <row r="994" spans="1:25" ht="15.75" customHeight="1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156"/>
      <c r="L994" s="53"/>
      <c r="M994" s="53"/>
      <c r="N994" s="156"/>
      <c r="O994" s="53"/>
      <c r="P994" s="53"/>
      <c r="X994" s="53"/>
      <c r="Y994" s="53"/>
    </row>
    <row r="995" spans="1:25" ht="15.75" customHeight="1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156"/>
      <c r="L995" s="53"/>
      <c r="M995" s="53"/>
      <c r="N995" s="156"/>
      <c r="O995" s="53"/>
      <c r="P995" s="53"/>
      <c r="X995" s="53"/>
      <c r="Y995" s="53"/>
    </row>
    <row r="996" spans="1:25" ht="15.75" customHeight="1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156"/>
      <c r="L996" s="53"/>
      <c r="M996" s="53"/>
      <c r="N996" s="156"/>
      <c r="O996" s="53"/>
      <c r="P996" s="53"/>
      <c r="X996" s="53"/>
      <c r="Y996" s="53"/>
    </row>
    <row r="997" spans="1:25" ht="15.75" customHeight="1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156"/>
      <c r="L997" s="53"/>
      <c r="M997" s="53"/>
      <c r="N997" s="156"/>
      <c r="O997" s="53"/>
      <c r="P997" s="53"/>
      <c r="X997" s="53"/>
      <c r="Y997" s="53"/>
    </row>
    <row r="998" spans="1:25" ht="15.75" customHeight="1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156"/>
      <c r="L998" s="53"/>
      <c r="M998" s="53"/>
      <c r="N998" s="156"/>
      <c r="O998" s="53"/>
      <c r="P998" s="53"/>
      <c r="X998" s="53"/>
      <c r="Y998" s="53"/>
    </row>
    <row r="999" spans="1:25" ht="15.75" customHeight="1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156"/>
      <c r="L999" s="53"/>
      <c r="M999" s="53"/>
      <c r="N999" s="156"/>
      <c r="O999" s="53"/>
      <c r="P999" s="53"/>
      <c r="X999" s="53"/>
      <c r="Y999" s="53"/>
    </row>
    <row r="1000" spans="1:25" ht="15.75" customHeight="1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156"/>
      <c r="L1000" s="53"/>
      <c r="M1000" s="53"/>
      <c r="N1000" s="156"/>
      <c r="O1000" s="53"/>
      <c r="P1000" s="53"/>
      <c r="X1000" s="53"/>
      <c r="Y1000" s="53"/>
    </row>
    <row r="1001" spans="1:25" ht="15.75" customHeight="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156"/>
      <c r="L1001" s="53"/>
      <c r="M1001" s="53"/>
      <c r="N1001" s="156"/>
      <c r="O1001" s="53"/>
      <c r="P1001" s="53"/>
      <c r="X1001" s="53"/>
      <c r="Y1001" s="53"/>
    </row>
    <row r="1002" spans="1:25" ht="15.75" customHeight="1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156"/>
      <c r="L1002" s="53"/>
      <c r="M1002" s="53"/>
      <c r="N1002" s="156"/>
      <c r="O1002" s="53"/>
      <c r="P1002" s="53"/>
      <c r="X1002" s="53"/>
      <c r="Y1002" s="53"/>
    </row>
    <row r="1003" spans="1:25" ht="15.75" customHeight="1">
      <c r="A1003" s="53"/>
      <c r="B1003" s="53"/>
      <c r="C1003" s="53"/>
      <c r="D1003" s="53"/>
      <c r="E1003" s="53"/>
      <c r="F1003" s="53"/>
      <c r="G1003" s="53"/>
      <c r="H1003" s="53"/>
      <c r="I1003" s="53"/>
      <c r="J1003" s="53"/>
      <c r="K1003" s="156"/>
      <c r="L1003" s="53"/>
      <c r="M1003" s="53"/>
      <c r="N1003" s="156"/>
      <c r="O1003" s="53"/>
      <c r="P1003" s="53"/>
      <c r="X1003" s="53"/>
      <c r="Y1003" s="53"/>
    </row>
    <row r="1004" spans="1:25" ht="15.75" customHeight="1">
      <c r="A1004" s="53"/>
      <c r="B1004" s="53"/>
      <c r="C1004" s="53"/>
      <c r="D1004" s="53"/>
      <c r="E1004" s="53"/>
      <c r="F1004" s="53"/>
      <c r="G1004" s="53"/>
      <c r="H1004" s="53"/>
      <c r="I1004" s="53"/>
      <c r="J1004" s="53"/>
      <c r="K1004" s="156"/>
      <c r="L1004" s="53"/>
      <c r="M1004" s="53"/>
      <c r="N1004" s="156"/>
      <c r="O1004" s="53"/>
      <c r="P1004" s="53"/>
      <c r="X1004" s="53"/>
      <c r="Y1004" s="53"/>
    </row>
  </sheetData>
  <mergeCells count="53">
    <mergeCell ref="A1:D1"/>
    <mergeCell ref="J1:M1"/>
    <mergeCell ref="N1:O1"/>
    <mergeCell ref="E2:F2"/>
    <mergeCell ref="G2:I2"/>
    <mergeCell ref="N2:O2"/>
    <mergeCell ref="A3:B3"/>
    <mergeCell ref="C3:D3"/>
    <mergeCell ref="E3:F3"/>
    <mergeCell ref="H3:I3"/>
    <mergeCell ref="A4:B4"/>
    <mergeCell ref="G4:H4"/>
    <mergeCell ref="M36:N36"/>
    <mergeCell ref="A5:C5"/>
    <mergeCell ref="I6:J6"/>
    <mergeCell ref="Q6:W6"/>
    <mergeCell ref="A27:J27"/>
    <mergeCell ref="K27:K32"/>
    <mergeCell ref="L27:N27"/>
    <mergeCell ref="A28:J28"/>
    <mergeCell ref="A29:J29"/>
    <mergeCell ref="A30:J30"/>
    <mergeCell ref="A31:J31"/>
    <mergeCell ref="A32:J32"/>
    <mergeCell ref="L32:N32"/>
    <mergeCell ref="A33:J33"/>
    <mergeCell ref="L33:N33"/>
    <mergeCell ref="L35:N35"/>
    <mergeCell ref="B49:Q49"/>
    <mergeCell ref="M38:N38"/>
    <mergeCell ref="A39:Q39"/>
    <mergeCell ref="A40:Q40"/>
    <mergeCell ref="A41:K41"/>
    <mergeCell ref="A42:K42"/>
    <mergeCell ref="A43:Q43"/>
    <mergeCell ref="A44:Q44"/>
    <mergeCell ref="A45:Q45"/>
    <mergeCell ref="B46:Q46"/>
    <mergeCell ref="B47:Q47"/>
    <mergeCell ref="B48:Q48"/>
    <mergeCell ref="A61:Q61"/>
    <mergeCell ref="I50:Q50"/>
    <mergeCell ref="A51:C55"/>
    <mergeCell ref="D51:Q51"/>
    <mergeCell ref="D52:Q52"/>
    <mergeCell ref="D53:Q53"/>
    <mergeCell ref="D54:Q54"/>
    <mergeCell ref="D55:Q55"/>
    <mergeCell ref="A56:Q56"/>
    <mergeCell ref="A57:Q57"/>
    <mergeCell ref="A58:Q58"/>
    <mergeCell ref="A59:Q59"/>
    <mergeCell ref="A60:Q60"/>
  </mergeCells>
  <conditionalFormatting sqref="L8:L25">
    <cfRule type="containsText" dxfId="5" priority="4" operator="containsText" text="Фёдор">
      <formula>NOT(ISERROR(SEARCH(("Фёдор"),(L8))))</formula>
    </cfRule>
  </conditionalFormatting>
  <conditionalFormatting sqref="L8:L25">
    <cfRule type="containsText" dxfId="4" priority="5" operator="containsText" text="На пилу">
      <formula>NOT(ISERROR(SEARCH(("На пилу"),(L8))))</formula>
    </cfRule>
  </conditionalFormatting>
  <conditionalFormatting sqref="L8:L25">
    <cfRule type="containsText" dxfId="3" priority="6" operator="containsText" text="Нет">
      <formula>NOT(ISERROR(SEARCH(("Нет"),(L8))))</formula>
    </cfRule>
  </conditionalFormatting>
  <conditionalFormatting sqref="L26">
    <cfRule type="containsText" dxfId="2" priority="1" operator="containsText" text="Фёдор">
      <formula>NOT(ISERROR(SEARCH(("Фёдор"),(L26))))</formula>
    </cfRule>
  </conditionalFormatting>
  <conditionalFormatting sqref="L26">
    <cfRule type="containsText" dxfId="1" priority="2" operator="containsText" text="На пилу">
      <formula>NOT(ISERROR(SEARCH(("На пилу"),(L26))))</formula>
    </cfRule>
  </conditionalFormatting>
  <conditionalFormatting sqref="L26">
    <cfRule type="containsText" dxfId="0" priority="3" operator="containsText" text="Нет">
      <formula>NOT(ISERROR(SEARCH(("Нет"),(L26))))</formula>
    </cfRule>
  </conditionalFormatting>
  <dataValidations count="20">
    <dataValidation type="list" allowBlank="1" showErrorMessage="1" sqref="B8:B26" xr:uid="{00000000-0002-0000-0000-000000000000}">
      <formula1>"Фасад,Витрина,Пленэр,Пилястра,Фальш/пл.,Цоколь,Планка,Багет,Корпус,Карниз,Кронштейн,Декор,R,U,DXF"</formula1>
    </dataValidation>
    <dataValidation type="list" allowBlank="1" showErrorMessage="1" sqref="J8:J26" xr:uid="{00000000-0002-0000-0000-000001000000}">
      <formula1>"нет,2/120,2/100,2/80,2/70,Х-Х-Х,Х-Х-Х-Х,чертеж"</formula1>
    </dataValidation>
    <dataValidation type="list" allowBlank="1" showErrorMessage="1" sqref="I8:I26" xr:uid="{00000000-0002-0000-0000-000002000000}">
      <formula1>"HOMAG,левый,правый,верх,низ,W"</formula1>
    </dataValidation>
    <dataValidation type="list" allowBlank="1" showInputMessage="1" showErrorMessage="1" prompt="модель" sqref="G16:G26" xr:uid="{00000000-0002-0000-0000-000003000000}">
      <formula1>"Прямой,Чертёж,Итеграл,20K,Инталия,Сантана,Сильвия,Бритоль,Атик,Квадро,Трио,Соло,Арче,Венетто,Риаче,Франсе,Британия,Палермо,Мария,Прованс,Амелия,Рим,Франция,Рейн,Гранд,Буржуа,Алсу,Оскар,Калеа,Анкор,Лацио,Бостон,Альба,Сан Марко,Шоколад"</formula1>
    </dataValidation>
    <dataValidation type="list" allowBlank="1" showErrorMessage="1" sqref="H8:H26" xr:uid="{00000000-0002-0000-0000-000004000000}">
      <formula1>"R0',R2',R3',R6',G2_R6',V90/3_D6',U4/G2/R4'"</formula1>
    </dataValidation>
    <dataValidation type="list" allowBlank="1" showErrorMessage="1" sqref="F16:F26" xr:uid="{00000000-0002-0000-0000-000005000000}">
      <formula1>"3,6,8,10,1L 10,12,16,1L 16,2L 16,19,1L 19,19/2L,22,L 22,25L,28,30,32,38,40,50,60"</formula1>
    </dataValidation>
    <dataValidation type="list" allowBlank="1" showErrorMessage="1" sqref="K3" xr:uid="{00000000-0002-0000-0000-000006000000}">
      <formula1>"Евгений,Ирина,Магият,Владимир,Кади,Екатерина,Сергей,Фёдор,Курбан,Арсен,Александр,Евгений"</formula1>
    </dataValidation>
    <dataValidation type="list" allowBlank="1" showErrorMessage="1" sqref="F8:F15" xr:uid="{00000000-0002-0000-0000-000007000000}">
      <formula1>"19/Ш,19/1L,19/2L,16/Ш,16/1L,16/2L,3/Ш,6/Ш,8/Ш,10/Ш,10/1L,22,25L,28,30,32,38,40,50,60"</formula1>
    </dataValidation>
    <dataValidation type="list" allowBlank="1" showErrorMessage="1" sqref="E7" xr:uid="{00000000-0002-0000-0000-000008000000}">
      <formula1>"ШТ.,Штук,Кол-во"</formula1>
    </dataValidation>
    <dataValidation type="list" allowBlank="1" showErrorMessage="1" sqref="A7" xr:uid="{00000000-0002-0000-0000-000009000000}">
      <formula1>"№,Номер"</formula1>
    </dataValidation>
    <dataValidation type="list" allowBlank="1" showErrorMessage="1" sqref="M7" xr:uid="{00000000-0002-0000-0000-00000A000000}">
      <formula1>"ЭМАЛЬ,ШПОН,без покрытия"</formula1>
    </dataValidation>
    <dataValidation type="list" allowBlank="1" showErrorMessage="1" sqref="L8:L26" xr:uid="{00000000-0002-0000-0000-00000B000000}">
      <formula1>"На пилу,Фёдор,Нет"</formula1>
    </dataValidation>
    <dataValidation type="list" allowBlank="1" showErrorMessage="1" sqref="I7" xr:uid="{00000000-0002-0000-0000-00000C000000}">
      <formula1>"Место,Положение"</formula1>
    </dataValidation>
    <dataValidation type="list" allowBlank="1" showErrorMessage="1" sqref="C7" xr:uid="{00000000-0002-0000-0000-00000D000000}">
      <formula1>"Высота,Длина"</formula1>
    </dataValidation>
    <dataValidation type="list" allowBlank="1" showInputMessage="1" showErrorMessage="1" prompt="модель" sqref="G8:G15" xr:uid="{00000000-0002-0000-0000-00000E000000}">
      <formula1>"Нет,Прямой,Чертёж,Итеграл,20K,Инталия,Сантана,Сильвия,Бритоль,Атик,Квадро,Трио,Соло,Арче,Венетто,Риаче,Франсе,Британия,Палермо,Мария,Прованс,Амелия,Рим,Франция,Рейн,Гранд,Буржуа,Алсу,Оскар,Калеа,Анкор,Лацио,Бостон,Альба,Сан Марко,Шоколад"</formula1>
    </dataValidation>
    <dataValidation type="list" allowBlank="1" showErrorMessage="1" sqref="B7" xr:uid="{00000000-0002-0000-0000-00000F000000}">
      <formula1>"Вид,Тип,Изделие"</formula1>
    </dataValidation>
    <dataValidation type="list" allowBlank="1" showErrorMessage="1" sqref="N3" xr:uid="{00000000-0002-0000-0000-000010000000}">
      <formula1>"Кади,Сергей,Владимир,Екатерина,Ирина,Евгений,Федор"</formula1>
    </dataValidation>
    <dataValidation type="list" allowBlank="1" showErrorMessage="1" sqref="G7" xr:uid="{00000000-0002-0000-0000-000011000000}">
      <formula1>"Фрезеровка,Модель"</formula1>
    </dataValidation>
    <dataValidation type="list" allowBlank="1" showErrorMessage="1" sqref="H7" xr:uid="{00000000-0002-0000-0000-000012000000}">
      <formula1>"Обкатка,Калёвка"</formula1>
    </dataValidation>
    <dataValidation type="list" allowBlank="1" showErrorMessage="1" sqref="J7" xr:uid="{00000000-0002-0000-0000-000013000000}">
      <formula1>"ШТ.,Кол-во"</formula1>
    </dataValidation>
  </dataValidations>
  <pageMargins left="0.39370078740157483" right="0.39370078740157483" top="0.39370078740157483" bottom="0" header="0" footer="0"/>
  <pageSetup paperSize="9" scale="77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15" sqref="T15"/>
    </sheetView>
  </sheetViews>
  <sheetFormatPr defaultColWidth="14.42578125" defaultRowHeight="15" customHeight="1"/>
  <cols>
    <col min="1" max="1" width="3.28515625" customWidth="1"/>
    <col min="2" max="2" width="14.85546875" customWidth="1"/>
    <col min="3" max="3" width="8.5703125" customWidth="1"/>
    <col min="4" max="4" width="9.140625" bestFit="1" customWidth="1"/>
    <col min="5" max="5" width="8.42578125" customWidth="1"/>
    <col min="6" max="6" width="7.85546875" customWidth="1"/>
    <col min="7" max="7" width="20.85546875" customWidth="1"/>
    <col min="8" max="8" width="11.7109375" customWidth="1"/>
    <col min="9" max="9" width="11" customWidth="1"/>
    <col min="10" max="10" width="9.42578125" customWidth="1"/>
    <col min="11" max="11" width="8.85546875" customWidth="1"/>
    <col min="12" max="12" width="13.28515625" bestFit="1" customWidth="1"/>
    <col min="13" max="13" width="9.85546875" customWidth="1"/>
    <col min="14" max="14" width="28" customWidth="1"/>
    <col min="15" max="15" width="9.85546875" hidden="1" customWidth="1"/>
    <col min="16" max="17" width="5.140625" customWidth="1"/>
    <col min="18" max="18" width="56" customWidth="1"/>
    <col min="19" max="22" width="5" customWidth="1"/>
    <col min="23" max="27" width="8.42578125" customWidth="1"/>
  </cols>
  <sheetData>
    <row r="1" spans="1:27" ht="33.75" customHeight="1" thickBot="1">
      <c r="A1" s="188"/>
      <c r="B1" s="158"/>
      <c r="C1" s="328"/>
      <c r="D1" s="322"/>
      <c r="E1" s="329" t="s">
        <v>77</v>
      </c>
      <c r="F1" s="322"/>
      <c r="G1" s="182"/>
      <c r="H1" s="330"/>
      <c r="I1" s="322"/>
      <c r="J1" s="183"/>
      <c r="K1" s="184"/>
      <c r="L1" s="321"/>
      <c r="M1" s="322"/>
      <c r="N1" s="159"/>
      <c r="O1" s="185"/>
      <c r="P1" s="160"/>
      <c r="Q1" s="180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8">
      <c r="A2" s="163"/>
      <c r="B2" s="164"/>
      <c r="C2" s="164"/>
      <c r="D2" s="164"/>
      <c r="E2" s="164"/>
      <c r="F2" s="164"/>
      <c r="G2" s="165"/>
      <c r="H2" s="166"/>
      <c r="I2" s="323" t="s">
        <v>5</v>
      </c>
      <c r="J2" s="324"/>
      <c r="K2" s="165"/>
      <c r="L2" s="164"/>
      <c r="M2" s="164"/>
      <c r="N2" s="189"/>
      <c r="O2" s="180"/>
      <c r="P2" s="181"/>
      <c r="Q2" s="181"/>
      <c r="R2" s="16"/>
      <c r="S2" s="15"/>
      <c r="T2" s="15"/>
      <c r="U2" s="15"/>
      <c r="V2" s="15"/>
      <c r="W2" s="8"/>
      <c r="X2" s="8"/>
      <c r="Y2" s="8"/>
      <c r="Z2" s="8"/>
      <c r="AA2" s="8"/>
    </row>
    <row r="3" spans="1:27" s="43" customFormat="1" ht="32.25" customHeight="1">
      <c r="A3" s="167" t="s">
        <v>7</v>
      </c>
      <c r="B3" s="71" t="s">
        <v>8</v>
      </c>
      <c r="C3" s="71" t="s">
        <v>9</v>
      </c>
      <c r="D3" s="71" t="s">
        <v>10</v>
      </c>
      <c r="E3" s="71" t="s">
        <v>11</v>
      </c>
      <c r="F3" s="71" t="s">
        <v>12</v>
      </c>
      <c r="G3" s="71" t="s">
        <v>13</v>
      </c>
      <c r="H3" s="75" t="s">
        <v>14</v>
      </c>
      <c r="I3" s="71" t="s">
        <v>15</v>
      </c>
      <c r="J3" s="71" t="s">
        <v>11</v>
      </c>
      <c r="K3" s="71" t="s">
        <v>16</v>
      </c>
      <c r="L3" s="71" t="s">
        <v>17</v>
      </c>
      <c r="M3" s="71" t="s">
        <v>18</v>
      </c>
      <c r="N3" s="168" t="s">
        <v>78</v>
      </c>
      <c r="O3" s="186" t="s">
        <v>79</v>
      </c>
      <c r="P3" s="15"/>
      <c r="Q3" s="15"/>
      <c r="R3" s="168" t="s">
        <v>174</v>
      </c>
      <c r="S3" s="15"/>
      <c r="T3" s="15"/>
      <c r="U3" s="15"/>
      <c r="V3" s="15"/>
      <c r="W3" s="8"/>
      <c r="X3" s="8"/>
      <c r="Y3" s="8"/>
      <c r="Z3" s="8"/>
      <c r="AA3" s="8"/>
    </row>
    <row r="4" spans="1:27" ht="18">
      <c r="A4" s="82">
        <v>1</v>
      </c>
      <c r="B4" s="83" t="s">
        <v>158</v>
      </c>
      <c r="C4" s="83">
        <v>2521</v>
      </c>
      <c r="D4" s="83">
        <v>56</v>
      </c>
      <c r="E4" s="83">
        <v>1</v>
      </c>
      <c r="F4" s="82" t="s">
        <v>21</v>
      </c>
      <c r="G4" s="84" t="s">
        <v>159</v>
      </c>
      <c r="H4" s="82" t="s">
        <v>22</v>
      </c>
      <c r="I4" s="85" t="s">
        <v>23</v>
      </c>
      <c r="J4" s="19"/>
      <c r="K4" s="4">
        <f t="shared" ref="K4:K24" si="0">C4*D4*E4*0.000001</f>
        <v>0.141176</v>
      </c>
      <c r="L4" s="19"/>
      <c r="M4" s="3"/>
      <c r="N4" s="169" t="s">
        <v>121</v>
      </c>
      <c r="O4" s="187">
        <f t="shared" ref="O4:O25" si="1">C4*D4*E4/1000000</f>
        <v>0.141176</v>
      </c>
      <c r="P4" s="15"/>
      <c r="Q4" s="15"/>
      <c r="R4" s="169" t="s">
        <v>114</v>
      </c>
      <c r="S4" s="15"/>
      <c r="T4" s="15"/>
      <c r="U4" s="15"/>
      <c r="V4" s="15"/>
    </row>
    <row r="5" spans="1:27" ht="18">
      <c r="A5" s="190" t="s">
        <v>24</v>
      </c>
      <c r="B5" s="17"/>
      <c r="C5" s="10"/>
      <c r="D5" s="20"/>
      <c r="E5" s="11"/>
      <c r="F5" s="9"/>
      <c r="G5" s="18"/>
      <c r="H5" s="9"/>
      <c r="I5" s="5"/>
      <c r="J5" s="19"/>
      <c r="K5" s="4">
        <f t="shared" si="0"/>
        <v>0</v>
      </c>
      <c r="L5" s="19"/>
      <c r="M5" s="3"/>
      <c r="N5" s="169" t="s">
        <v>80</v>
      </c>
      <c r="O5" s="187">
        <f t="shared" si="1"/>
        <v>0</v>
      </c>
      <c r="P5" s="15"/>
      <c r="Q5" s="15"/>
      <c r="R5" s="169" t="s">
        <v>122</v>
      </c>
      <c r="S5" s="15"/>
      <c r="T5" s="15"/>
      <c r="U5" s="15"/>
      <c r="V5" s="15"/>
    </row>
    <row r="6" spans="1:27" ht="18">
      <c r="A6" s="190" t="s">
        <v>25</v>
      </c>
      <c r="B6" s="17"/>
      <c r="C6" s="10"/>
      <c r="D6" s="11"/>
      <c r="E6" s="11"/>
      <c r="F6" s="9"/>
      <c r="G6" s="18"/>
      <c r="H6" s="9"/>
      <c r="I6" s="5"/>
      <c r="J6" s="19"/>
      <c r="K6" s="4">
        <f t="shared" si="0"/>
        <v>0</v>
      </c>
      <c r="L6" s="19"/>
      <c r="M6" s="3"/>
      <c r="N6" s="169" t="s">
        <v>80</v>
      </c>
      <c r="O6" s="187">
        <f t="shared" si="1"/>
        <v>0</v>
      </c>
      <c r="P6" s="15"/>
      <c r="Q6" s="15"/>
      <c r="R6" s="169" t="s">
        <v>116</v>
      </c>
      <c r="S6" s="15"/>
      <c r="T6" s="15"/>
      <c r="U6" s="15"/>
      <c r="V6" s="15"/>
    </row>
    <row r="7" spans="1:27" ht="18">
      <c r="A7" s="190" t="s">
        <v>26</v>
      </c>
      <c r="B7" s="17"/>
      <c r="C7" s="162"/>
      <c r="D7" s="162"/>
      <c r="E7" s="162"/>
      <c r="F7" s="9"/>
      <c r="G7" s="18"/>
      <c r="H7" s="9"/>
      <c r="I7" s="5"/>
      <c r="J7" s="19"/>
      <c r="K7" s="4">
        <f t="shared" si="0"/>
        <v>0</v>
      </c>
      <c r="L7" s="19"/>
      <c r="M7" s="3"/>
      <c r="N7" s="169" t="s">
        <v>80</v>
      </c>
      <c r="O7" s="187">
        <f t="shared" si="1"/>
        <v>0</v>
      </c>
      <c r="P7" s="15"/>
      <c r="Q7" s="15"/>
      <c r="R7" s="169" t="s">
        <v>117</v>
      </c>
      <c r="S7" s="15"/>
      <c r="T7" s="15"/>
      <c r="U7" s="15"/>
      <c r="V7" s="15"/>
      <c r="W7" s="8"/>
      <c r="X7" s="8"/>
      <c r="Y7" s="8"/>
      <c r="Z7" s="8"/>
      <c r="AA7" s="8"/>
    </row>
    <row r="8" spans="1:27" ht="18">
      <c r="A8" s="190" t="s">
        <v>27</v>
      </c>
      <c r="B8" s="17"/>
      <c r="C8" s="162"/>
      <c r="D8" s="162"/>
      <c r="E8" s="162"/>
      <c r="F8" s="9"/>
      <c r="G8" s="21"/>
      <c r="H8" s="9"/>
      <c r="I8" s="5"/>
      <c r="J8" s="19"/>
      <c r="K8" s="4">
        <f t="shared" si="0"/>
        <v>0</v>
      </c>
      <c r="L8" s="19"/>
      <c r="M8" s="3"/>
      <c r="N8" s="169" t="s">
        <v>80</v>
      </c>
      <c r="O8" s="187">
        <f t="shared" si="1"/>
        <v>0</v>
      </c>
      <c r="P8" s="15"/>
      <c r="Q8" s="15"/>
      <c r="R8" s="169" t="s">
        <v>118</v>
      </c>
      <c r="S8" s="15"/>
      <c r="T8" s="15"/>
      <c r="U8" s="15"/>
      <c r="V8" s="15"/>
      <c r="W8" s="8"/>
      <c r="X8" s="8"/>
      <c r="Y8" s="8"/>
      <c r="Z8" s="8"/>
      <c r="AA8" s="8"/>
    </row>
    <row r="9" spans="1:27" ht="18">
      <c r="A9" s="190" t="s">
        <v>28</v>
      </c>
      <c r="B9" s="17"/>
      <c r="C9" s="12"/>
      <c r="D9" s="12"/>
      <c r="E9" s="162"/>
      <c r="F9" s="9"/>
      <c r="G9" s="18"/>
      <c r="H9" s="9"/>
      <c r="I9" s="5"/>
      <c r="J9" s="19"/>
      <c r="K9" s="4">
        <f t="shared" si="0"/>
        <v>0</v>
      </c>
      <c r="L9" s="19"/>
      <c r="M9" s="3"/>
      <c r="N9" s="169" t="s">
        <v>80</v>
      </c>
      <c r="O9" s="187">
        <f t="shared" si="1"/>
        <v>0</v>
      </c>
      <c r="P9" s="15"/>
      <c r="Q9" s="15"/>
      <c r="R9" s="169" t="s">
        <v>120</v>
      </c>
      <c r="S9" s="15"/>
      <c r="T9" s="15"/>
      <c r="U9" s="15"/>
      <c r="V9" s="15"/>
      <c r="W9" s="8"/>
      <c r="X9" s="8"/>
      <c r="Y9" s="8"/>
      <c r="Z9" s="8"/>
      <c r="AA9" s="8"/>
    </row>
    <row r="10" spans="1:27" ht="31.5">
      <c r="A10" s="190" t="s">
        <v>29</v>
      </c>
      <c r="B10" s="17"/>
      <c r="C10" s="12"/>
      <c r="D10" s="12"/>
      <c r="E10" s="162"/>
      <c r="F10" s="9"/>
      <c r="G10" s="18"/>
      <c r="H10" s="9"/>
      <c r="I10" s="5"/>
      <c r="J10" s="19"/>
      <c r="K10" s="4">
        <f t="shared" si="0"/>
        <v>0</v>
      </c>
      <c r="L10" s="19"/>
      <c r="M10" s="3"/>
      <c r="N10" s="169" t="s">
        <v>80</v>
      </c>
      <c r="O10" s="187">
        <f t="shared" si="1"/>
        <v>0</v>
      </c>
      <c r="P10" s="15"/>
      <c r="Q10" s="15"/>
      <c r="R10" s="169" t="s">
        <v>119</v>
      </c>
      <c r="S10" s="15"/>
      <c r="T10" s="15"/>
      <c r="U10" s="15"/>
      <c r="V10" s="15"/>
      <c r="W10" s="8"/>
      <c r="X10" s="8"/>
      <c r="Y10" s="8"/>
      <c r="Z10" s="8"/>
      <c r="AA10" s="8"/>
    </row>
    <row r="11" spans="1:27" ht="18">
      <c r="A11" s="190" t="s">
        <v>30</v>
      </c>
      <c r="B11" s="17"/>
      <c r="C11" s="12"/>
      <c r="D11" s="12"/>
      <c r="E11" s="162"/>
      <c r="F11" s="9"/>
      <c r="G11" s="21"/>
      <c r="H11" s="9"/>
      <c r="I11" s="5"/>
      <c r="J11" s="19"/>
      <c r="K11" s="4">
        <f t="shared" si="0"/>
        <v>0</v>
      </c>
      <c r="L11" s="19"/>
      <c r="M11" s="3"/>
      <c r="N11" s="169" t="s">
        <v>80</v>
      </c>
      <c r="O11" s="187">
        <f t="shared" si="1"/>
        <v>0</v>
      </c>
      <c r="P11" s="15"/>
      <c r="Q11" s="15"/>
      <c r="R11" s="169" t="s">
        <v>120</v>
      </c>
      <c r="S11" s="15"/>
      <c r="T11" s="15"/>
      <c r="U11" s="15"/>
      <c r="V11" s="15"/>
      <c r="W11" s="8"/>
      <c r="X11" s="8"/>
      <c r="Y11" s="8"/>
      <c r="Z11" s="8"/>
      <c r="AA11" s="8"/>
    </row>
    <row r="12" spans="1:27" ht="18">
      <c r="A12" s="190" t="s">
        <v>31</v>
      </c>
      <c r="B12" s="17"/>
      <c r="C12" s="12"/>
      <c r="D12" s="12"/>
      <c r="E12" s="162"/>
      <c r="F12" s="9"/>
      <c r="G12" s="21"/>
      <c r="H12" s="9"/>
      <c r="I12" s="5"/>
      <c r="J12" s="19"/>
      <c r="K12" s="4">
        <f t="shared" si="0"/>
        <v>0</v>
      </c>
      <c r="L12" s="19"/>
      <c r="M12" s="3"/>
      <c r="N12" s="169" t="s">
        <v>80</v>
      </c>
      <c r="O12" s="187">
        <f t="shared" si="1"/>
        <v>0</v>
      </c>
      <c r="P12" s="15"/>
      <c r="Q12" s="15"/>
      <c r="R12" s="169" t="s">
        <v>138</v>
      </c>
      <c r="S12" s="15"/>
      <c r="T12" s="15"/>
      <c r="U12" s="15"/>
      <c r="V12" s="15"/>
      <c r="W12" s="8"/>
      <c r="X12" s="8"/>
      <c r="Y12" s="8"/>
      <c r="Z12" s="8"/>
      <c r="AA12" s="8"/>
    </row>
    <row r="13" spans="1:27" ht="18">
      <c r="A13" s="190" t="s">
        <v>32</v>
      </c>
      <c r="B13" s="17"/>
      <c r="C13" s="162"/>
      <c r="D13" s="162"/>
      <c r="E13" s="162"/>
      <c r="F13" s="9"/>
      <c r="G13" s="18"/>
      <c r="H13" s="9"/>
      <c r="I13" s="5"/>
      <c r="J13" s="19"/>
      <c r="K13" s="4">
        <f t="shared" si="0"/>
        <v>0</v>
      </c>
      <c r="L13" s="19"/>
      <c r="M13" s="3"/>
      <c r="N13" s="169" t="s">
        <v>80</v>
      </c>
      <c r="O13" s="187">
        <f t="shared" si="1"/>
        <v>0</v>
      </c>
      <c r="P13" s="15"/>
      <c r="Q13" s="15"/>
      <c r="R13" s="169" t="s">
        <v>139</v>
      </c>
      <c r="S13" s="15"/>
      <c r="T13" s="15"/>
      <c r="U13" s="15"/>
      <c r="V13" s="15"/>
      <c r="W13" s="8"/>
      <c r="X13" s="8"/>
      <c r="Y13" s="8"/>
      <c r="Z13" s="8"/>
      <c r="AA13" s="8"/>
    </row>
    <row r="14" spans="1:27" ht="18">
      <c r="A14" s="190" t="s">
        <v>33</v>
      </c>
      <c r="B14" s="17"/>
      <c r="C14" s="162"/>
      <c r="D14" s="162"/>
      <c r="E14" s="162"/>
      <c r="F14" s="9"/>
      <c r="G14" s="18"/>
      <c r="H14" s="9"/>
      <c r="I14" s="5"/>
      <c r="J14" s="19"/>
      <c r="K14" s="4">
        <f t="shared" si="0"/>
        <v>0</v>
      </c>
      <c r="L14" s="19"/>
      <c r="M14" s="3"/>
      <c r="N14" s="169" t="s">
        <v>80</v>
      </c>
      <c r="O14" s="187">
        <f t="shared" si="1"/>
        <v>0</v>
      </c>
      <c r="P14" s="15"/>
      <c r="Q14" s="15"/>
      <c r="R14" s="169" t="s">
        <v>80</v>
      </c>
      <c r="S14" s="15"/>
      <c r="T14" s="15"/>
      <c r="U14" s="15"/>
      <c r="V14" s="15"/>
      <c r="W14" s="8"/>
      <c r="X14" s="8"/>
      <c r="Y14" s="8"/>
      <c r="Z14" s="8"/>
      <c r="AA14" s="8"/>
    </row>
    <row r="15" spans="1:27" ht="18">
      <c r="A15" s="190" t="s">
        <v>34</v>
      </c>
      <c r="B15" s="17"/>
      <c r="C15" s="162"/>
      <c r="D15" s="162"/>
      <c r="E15" s="162"/>
      <c r="F15" s="9"/>
      <c r="G15" s="18"/>
      <c r="H15" s="9"/>
      <c r="I15" s="5"/>
      <c r="J15" s="19"/>
      <c r="K15" s="4">
        <f t="shared" si="0"/>
        <v>0</v>
      </c>
      <c r="L15" s="19"/>
      <c r="M15" s="3"/>
      <c r="N15" s="169" t="s">
        <v>80</v>
      </c>
      <c r="O15" s="187">
        <f t="shared" si="1"/>
        <v>0</v>
      </c>
      <c r="P15" s="15"/>
      <c r="Q15" s="15"/>
      <c r="R15" s="169" t="s">
        <v>80</v>
      </c>
      <c r="S15" s="15"/>
      <c r="T15" s="15"/>
      <c r="U15" s="15"/>
      <c r="V15" s="15"/>
      <c r="W15" s="8"/>
      <c r="X15" s="8"/>
      <c r="Y15" s="8"/>
      <c r="Z15" s="8"/>
      <c r="AA15" s="8"/>
    </row>
    <row r="16" spans="1:27" ht="18">
      <c r="A16" s="190" t="s">
        <v>35</v>
      </c>
      <c r="B16" s="17"/>
      <c r="C16" s="162"/>
      <c r="D16" s="162"/>
      <c r="E16" s="162"/>
      <c r="F16" s="9"/>
      <c r="G16" s="18"/>
      <c r="H16" s="9"/>
      <c r="I16" s="5"/>
      <c r="J16" s="19"/>
      <c r="K16" s="4">
        <f t="shared" si="0"/>
        <v>0</v>
      </c>
      <c r="L16" s="19"/>
      <c r="M16" s="3"/>
      <c r="N16" s="169" t="s">
        <v>80</v>
      </c>
      <c r="O16" s="187">
        <f t="shared" si="1"/>
        <v>0</v>
      </c>
      <c r="P16" s="15"/>
      <c r="Q16" s="15"/>
      <c r="R16" s="169" t="s">
        <v>80</v>
      </c>
      <c r="S16" s="15"/>
      <c r="T16" s="15"/>
      <c r="U16" s="15"/>
      <c r="V16" s="15"/>
      <c r="W16" s="8"/>
      <c r="X16" s="8"/>
      <c r="Y16" s="8"/>
      <c r="Z16" s="8"/>
      <c r="AA16" s="8"/>
    </row>
    <row r="17" spans="1:27" ht="18">
      <c r="A17" s="190" t="s">
        <v>36</v>
      </c>
      <c r="B17" s="17"/>
      <c r="C17" s="162"/>
      <c r="D17" s="162"/>
      <c r="E17" s="162"/>
      <c r="F17" s="9"/>
      <c r="G17" s="18"/>
      <c r="H17" s="9"/>
      <c r="I17" s="5"/>
      <c r="J17" s="19"/>
      <c r="K17" s="4">
        <f t="shared" si="0"/>
        <v>0</v>
      </c>
      <c r="L17" s="19"/>
      <c r="M17" s="3"/>
      <c r="N17" s="169" t="s">
        <v>80</v>
      </c>
      <c r="O17" s="187">
        <f t="shared" si="1"/>
        <v>0</v>
      </c>
      <c r="P17" s="15"/>
      <c r="Q17" s="15"/>
      <c r="R17" s="169" t="s">
        <v>80</v>
      </c>
      <c r="S17" s="15"/>
      <c r="T17" s="15"/>
      <c r="U17" s="15"/>
      <c r="V17" s="15"/>
      <c r="W17" s="8"/>
      <c r="X17" s="8"/>
      <c r="Y17" s="8"/>
      <c r="Z17" s="8"/>
      <c r="AA17" s="8"/>
    </row>
    <row r="18" spans="1:27" ht="18">
      <c r="A18" s="190" t="s">
        <v>37</v>
      </c>
      <c r="B18" s="17"/>
      <c r="C18" s="162"/>
      <c r="D18" s="162"/>
      <c r="E18" s="162"/>
      <c r="F18" s="9"/>
      <c r="G18" s="18"/>
      <c r="H18" s="9"/>
      <c r="I18" s="5"/>
      <c r="J18" s="19"/>
      <c r="K18" s="4">
        <f t="shared" si="0"/>
        <v>0</v>
      </c>
      <c r="L18" s="19"/>
      <c r="M18" s="3"/>
      <c r="N18" s="169" t="s">
        <v>80</v>
      </c>
      <c r="O18" s="187">
        <f t="shared" si="1"/>
        <v>0</v>
      </c>
      <c r="P18" s="15"/>
      <c r="Q18" s="15"/>
      <c r="R18" s="169" t="s">
        <v>80</v>
      </c>
      <c r="S18" s="15"/>
      <c r="T18" s="15"/>
      <c r="U18" s="15"/>
      <c r="V18" s="15"/>
      <c r="W18" s="8"/>
      <c r="X18" s="8"/>
      <c r="Y18" s="8"/>
      <c r="Z18" s="8"/>
      <c r="AA18" s="8"/>
    </row>
    <row r="19" spans="1:27" ht="18">
      <c r="A19" s="190" t="s">
        <v>38</v>
      </c>
      <c r="B19" s="17"/>
      <c r="C19" s="162"/>
      <c r="D19" s="162"/>
      <c r="E19" s="162"/>
      <c r="F19" s="9"/>
      <c r="G19" s="18"/>
      <c r="H19" s="9"/>
      <c r="I19" s="5"/>
      <c r="J19" s="19"/>
      <c r="K19" s="4">
        <f t="shared" si="0"/>
        <v>0</v>
      </c>
      <c r="L19" s="19"/>
      <c r="M19" s="3"/>
      <c r="N19" s="169" t="s">
        <v>80</v>
      </c>
      <c r="O19" s="187">
        <f t="shared" si="1"/>
        <v>0</v>
      </c>
      <c r="P19" s="15"/>
      <c r="Q19" s="15"/>
      <c r="R19" s="169" t="s">
        <v>80</v>
      </c>
      <c r="S19" s="15"/>
      <c r="T19" s="15"/>
      <c r="U19" s="15"/>
      <c r="V19" s="15"/>
      <c r="W19" s="8"/>
      <c r="X19" s="8"/>
      <c r="Y19" s="8"/>
      <c r="Z19" s="8"/>
      <c r="AA19" s="8"/>
    </row>
    <row r="20" spans="1:27" ht="15.75" customHeight="1">
      <c r="A20" s="190" t="s">
        <v>39</v>
      </c>
      <c r="B20" s="17"/>
      <c r="C20" s="162"/>
      <c r="D20" s="162"/>
      <c r="E20" s="162"/>
      <c r="F20" s="9"/>
      <c r="G20" s="18"/>
      <c r="H20" s="9"/>
      <c r="I20" s="5"/>
      <c r="J20" s="19"/>
      <c r="K20" s="4">
        <f t="shared" si="0"/>
        <v>0</v>
      </c>
      <c r="L20" s="19"/>
      <c r="M20" s="3"/>
      <c r="N20" s="169" t="s">
        <v>80</v>
      </c>
      <c r="O20" s="187">
        <f t="shared" si="1"/>
        <v>0</v>
      </c>
      <c r="P20" s="15"/>
      <c r="Q20" s="15"/>
      <c r="R20" s="169" t="s">
        <v>80</v>
      </c>
      <c r="S20" s="15"/>
      <c r="T20" s="15"/>
      <c r="U20" s="15"/>
      <c r="V20" s="15"/>
      <c r="W20" s="8"/>
      <c r="X20" s="8"/>
      <c r="Y20" s="8"/>
      <c r="Z20" s="8"/>
      <c r="AA20" s="8"/>
    </row>
    <row r="21" spans="1:27" ht="15.75" customHeight="1">
      <c r="A21" s="190" t="s">
        <v>40</v>
      </c>
      <c r="B21" s="17"/>
      <c r="C21" s="162"/>
      <c r="D21" s="162"/>
      <c r="E21" s="162"/>
      <c r="F21" s="9"/>
      <c r="G21" s="18"/>
      <c r="H21" s="9"/>
      <c r="I21" s="5"/>
      <c r="J21" s="19"/>
      <c r="K21" s="4">
        <f t="shared" si="0"/>
        <v>0</v>
      </c>
      <c r="L21" s="19"/>
      <c r="M21" s="3"/>
      <c r="N21" s="169" t="s">
        <v>80</v>
      </c>
      <c r="O21" s="187">
        <f t="shared" si="1"/>
        <v>0</v>
      </c>
      <c r="P21" s="15"/>
      <c r="Q21" s="15"/>
      <c r="R21" s="169" t="s">
        <v>80</v>
      </c>
      <c r="S21" s="15"/>
      <c r="T21" s="15"/>
      <c r="U21" s="15"/>
      <c r="V21" s="15"/>
      <c r="W21" s="8"/>
      <c r="X21" s="8"/>
      <c r="Y21" s="8"/>
      <c r="Z21" s="8"/>
      <c r="AA21" s="8"/>
    </row>
    <row r="22" spans="1:27" ht="15.75" customHeight="1">
      <c r="A22" s="190" t="s">
        <v>41</v>
      </c>
      <c r="B22" s="17"/>
      <c r="C22" s="162"/>
      <c r="D22" s="162"/>
      <c r="E22" s="162"/>
      <c r="F22" s="9"/>
      <c r="G22" s="18"/>
      <c r="H22" s="9"/>
      <c r="I22" s="5"/>
      <c r="J22" s="19"/>
      <c r="K22" s="4">
        <f t="shared" si="0"/>
        <v>0</v>
      </c>
      <c r="L22" s="19"/>
      <c r="M22" s="3"/>
      <c r="N22" s="169" t="s">
        <v>80</v>
      </c>
      <c r="O22" s="187">
        <f t="shared" si="1"/>
        <v>0</v>
      </c>
      <c r="P22" s="15"/>
      <c r="Q22" s="15"/>
      <c r="R22" s="15"/>
      <c r="S22" s="15"/>
      <c r="T22" s="15"/>
      <c r="U22" s="15"/>
      <c r="V22" s="15"/>
      <c r="W22" s="8"/>
      <c r="X22" s="8"/>
      <c r="Y22" s="8"/>
      <c r="Z22" s="8"/>
      <c r="AA22" s="8"/>
    </row>
    <row r="23" spans="1:27" s="43" customFormat="1" ht="15.75" customHeight="1">
      <c r="A23" s="190" t="s">
        <v>42</v>
      </c>
      <c r="B23" s="17"/>
      <c r="C23" s="170"/>
      <c r="D23" s="170"/>
      <c r="E23" s="170"/>
      <c r="F23" s="13"/>
      <c r="G23" s="18"/>
      <c r="H23" s="9"/>
      <c r="I23" s="5"/>
      <c r="J23" s="19"/>
      <c r="K23" s="4">
        <f t="shared" ref="K23" si="2">C23*D23*E23*0.000001</f>
        <v>0</v>
      </c>
      <c r="L23" s="19"/>
      <c r="M23" s="3"/>
      <c r="N23" s="169" t="s">
        <v>80</v>
      </c>
      <c r="O23" s="187">
        <f t="shared" ref="O23" si="3">C23*D23*E23/1000000</f>
        <v>0</v>
      </c>
      <c r="P23" s="15"/>
      <c r="Q23" s="15"/>
      <c r="R23" s="15"/>
      <c r="S23" s="15"/>
      <c r="T23" s="15"/>
      <c r="U23" s="15"/>
      <c r="V23" s="15"/>
      <c r="W23" s="8"/>
      <c r="X23" s="8"/>
      <c r="Y23" s="8"/>
      <c r="Z23" s="8"/>
      <c r="AA23" s="8"/>
    </row>
    <row r="24" spans="1:27" ht="15.75" customHeight="1" thickBot="1">
      <c r="A24" s="191" t="s">
        <v>42</v>
      </c>
      <c r="B24" s="192"/>
      <c r="C24" s="171"/>
      <c r="D24" s="171"/>
      <c r="E24" s="171"/>
      <c r="F24" s="172"/>
      <c r="G24" s="173"/>
      <c r="H24" s="174"/>
      <c r="I24" s="175"/>
      <c r="J24" s="176"/>
      <c r="K24" s="177">
        <f t="shared" si="0"/>
        <v>0</v>
      </c>
      <c r="L24" s="176"/>
      <c r="M24" s="178"/>
      <c r="N24" s="179" t="s">
        <v>80</v>
      </c>
      <c r="O24" s="187">
        <f t="shared" si="1"/>
        <v>0</v>
      </c>
      <c r="P24" s="15"/>
      <c r="Q24" s="15"/>
      <c r="R24" s="15"/>
      <c r="S24" s="15"/>
      <c r="T24" s="15"/>
      <c r="U24" s="15"/>
      <c r="V24" s="15"/>
      <c r="W24" s="8"/>
      <c r="X24" s="8"/>
      <c r="Y24" s="8"/>
      <c r="Z24" s="8"/>
      <c r="AA24" s="8"/>
    </row>
    <row r="25" spans="1:27" ht="15.75" customHeight="1">
      <c r="A25" s="325" t="s">
        <v>81</v>
      </c>
      <c r="B25" s="326"/>
      <c r="C25" s="326"/>
      <c r="D25" s="326"/>
      <c r="E25" s="161">
        <f>SUM(E4:E24)</f>
        <v>1</v>
      </c>
      <c r="F25" s="14"/>
      <c r="G25" s="14"/>
      <c r="H25" s="14"/>
      <c r="I25" s="327" t="s">
        <v>79</v>
      </c>
      <c r="J25" s="326"/>
      <c r="K25" s="22">
        <f>SUM(K4:K24)</f>
        <v>0.141176</v>
      </c>
      <c r="L25" s="14"/>
      <c r="M25" s="23"/>
      <c r="N25" s="24"/>
      <c r="O25" s="25">
        <f t="shared" si="1"/>
        <v>0</v>
      </c>
      <c r="P25" s="26"/>
      <c r="Q25" s="26"/>
      <c r="R25" s="26"/>
      <c r="S25" s="26"/>
      <c r="T25" s="26"/>
      <c r="U25" s="26"/>
      <c r="V25" s="26"/>
      <c r="W25" s="27"/>
      <c r="X25" s="27"/>
      <c r="Y25" s="27"/>
      <c r="Z25" s="27"/>
      <c r="AA25" s="27"/>
    </row>
    <row r="26" spans="1:27" ht="15.75" customHeight="1">
      <c r="N26" s="43"/>
    </row>
    <row r="27" spans="1:27" ht="15.75" customHeight="1">
      <c r="N27" s="43"/>
    </row>
    <row r="28" spans="1:27" ht="15.75" customHeight="1">
      <c r="N28" s="43"/>
    </row>
    <row r="29" spans="1:27" ht="15.75" customHeight="1">
      <c r="N29" s="43"/>
    </row>
    <row r="30" spans="1:27" ht="15.75" customHeight="1">
      <c r="N30" s="43"/>
    </row>
    <row r="31" spans="1:27" ht="15.75" customHeight="1">
      <c r="N31" s="43"/>
    </row>
    <row r="32" spans="1:27" ht="15.75" customHeight="1">
      <c r="N32" s="43"/>
    </row>
    <row r="33" spans="14:14" ht="15.75" customHeight="1">
      <c r="N33" s="43"/>
    </row>
    <row r="34" spans="14:14" ht="15.75" customHeight="1">
      <c r="N34" s="43"/>
    </row>
    <row r="35" spans="14:14" ht="15.75" customHeight="1">
      <c r="N35" s="43"/>
    </row>
    <row r="36" spans="14:14" ht="15.75" customHeight="1">
      <c r="N36" s="43"/>
    </row>
    <row r="37" spans="14:14" ht="15.75" customHeight="1">
      <c r="N37" s="43"/>
    </row>
    <row r="38" spans="14:14" ht="15.75" customHeight="1">
      <c r="N38" s="43"/>
    </row>
    <row r="39" spans="14:14" ht="15.75" customHeight="1">
      <c r="N39" s="43"/>
    </row>
    <row r="40" spans="14:14" ht="15.75" customHeight="1">
      <c r="N40" s="43"/>
    </row>
    <row r="41" spans="14:14" ht="15.75" customHeight="1">
      <c r="N41" s="43"/>
    </row>
    <row r="42" spans="14:14" ht="15.75" customHeight="1">
      <c r="N42" s="43"/>
    </row>
    <row r="43" spans="14:14" ht="15.75" customHeight="1">
      <c r="N43" s="43"/>
    </row>
    <row r="44" spans="14:14" ht="15.75" customHeight="1">
      <c r="N44" s="43"/>
    </row>
    <row r="45" spans="14:14" ht="15.75" customHeight="1">
      <c r="N45" s="43"/>
    </row>
    <row r="46" spans="14:14" ht="15.75" customHeight="1">
      <c r="N46" s="43"/>
    </row>
    <row r="47" spans="14:14" ht="15.75" customHeight="1">
      <c r="N47" s="43"/>
    </row>
    <row r="48" spans="14:14" ht="15.75" customHeight="1">
      <c r="N48" s="43"/>
    </row>
    <row r="49" spans="14:14" ht="15.75" customHeight="1">
      <c r="N49" s="43"/>
    </row>
    <row r="50" spans="14:14" ht="15.75" customHeight="1">
      <c r="N50" s="43"/>
    </row>
    <row r="51" spans="14:14" ht="15.75" customHeight="1">
      <c r="N51" s="43"/>
    </row>
    <row r="52" spans="14:14" ht="15.75" customHeight="1">
      <c r="N52" s="43"/>
    </row>
    <row r="53" spans="14:14" ht="15.75" customHeight="1">
      <c r="N53" s="43"/>
    </row>
    <row r="54" spans="14:14" ht="15.75" customHeight="1">
      <c r="N54" s="43"/>
    </row>
    <row r="55" spans="14:14" ht="15.75" customHeight="1">
      <c r="N55" s="43"/>
    </row>
    <row r="56" spans="14:14" ht="15.75" customHeight="1">
      <c r="N56" s="43"/>
    </row>
    <row r="57" spans="14:14" ht="15.75" customHeight="1">
      <c r="N57" s="43"/>
    </row>
    <row r="58" spans="14:14" ht="15.75" customHeight="1">
      <c r="N58" s="43"/>
    </row>
    <row r="59" spans="14:14" ht="15.75" customHeight="1">
      <c r="N59" s="43"/>
    </row>
    <row r="60" spans="14:14" ht="15.75" customHeight="1">
      <c r="N60" s="43"/>
    </row>
    <row r="61" spans="14:14" ht="15.75" customHeight="1">
      <c r="N61" s="43"/>
    </row>
    <row r="62" spans="14:14" ht="15.75" customHeight="1">
      <c r="N62" s="43"/>
    </row>
    <row r="63" spans="14:14" ht="15.75" customHeight="1">
      <c r="N63" s="43"/>
    </row>
    <row r="64" spans="14:14" ht="15.75" customHeight="1">
      <c r="N64" s="43"/>
    </row>
    <row r="65" spans="14:14" ht="15.75" customHeight="1">
      <c r="N65" s="43"/>
    </row>
    <row r="66" spans="14:14" ht="15.75" customHeight="1">
      <c r="N66" s="43"/>
    </row>
    <row r="67" spans="14:14" ht="15.75" customHeight="1">
      <c r="N67" s="43"/>
    </row>
    <row r="68" spans="14:14" ht="15.75" customHeight="1">
      <c r="N68" s="43"/>
    </row>
    <row r="69" spans="14:14" ht="15.75" customHeight="1">
      <c r="N69" s="43"/>
    </row>
    <row r="70" spans="14:14" ht="15.75" customHeight="1">
      <c r="N70" s="43"/>
    </row>
    <row r="71" spans="14:14" ht="15.75" customHeight="1">
      <c r="N71" s="43"/>
    </row>
    <row r="72" spans="14:14" ht="15.75" customHeight="1">
      <c r="N72" s="43"/>
    </row>
    <row r="73" spans="14:14" ht="15.75" customHeight="1">
      <c r="N73" s="43"/>
    </row>
    <row r="74" spans="14:14" ht="15.75" customHeight="1">
      <c r="N74" s="43"/>
    </row>
    <row r="75" spans="14:14" ht="15.75" customHeight="1">
      <c r="N75" s="43"/>
    </row>
    <row r="76" spans="14:14" ht="15.75" customHeight="1">
      <c r="N76" s="43"/>
    </row>
    <row r="77" spans="14:14" ht="15.75" customHeight="1">
      <c r="N77" s="43"/>
    </row>
    <row r="78" spans="14:14" ht="15.75" customHeight="1">
      <c r="N78" s="43"/>
    </row>
    <row r="79" spans="14:14" ht="15.75" customHeight="1">
      <c r="N79" s="43"/>
    </row>
    <row r="80" spans="14:14" ht="15.75" customHeight="1">
      <c r="N80" s="43"/>
    </row>
    <row r="81" spans="14:14" ht="15.75" customHeight="1">
      <c r="N81" s="43"/>
    </row>
    <row r="82" spans="14:14" ht="15.75" customHeight="1">
      <c r="N82" s="43"/>
    </row>
    <row r="83" spans="14:14" ht="15.75" customHeight="1">
      <c r="N83" s="43"/>
    </row>
    <row r="84" spans="14:14" ht="15.75" customHeight="1">
      <c r="N84" s="43"/>
    </row>
    <row r="85" spans="14:14" ht="15.75" customHeight="1">
      <c r="N85" s="43"/>
    </row>
    <row r="86" spans="14:14" ht="15.75" customHeight="1">
      <c r="N86" s="43"/>
    </row>
    <row r="87" spans="14:14" ht="15.75" customHeight="1">
      <c r="N87" s="43"/>
    </row>
    <row r="88" spans="14:14" ht="15.75" customHeight="1">
      <c r="N88" s="43"/>
    </row>
    <row r="89" spans="14:14" ht="15.75" customHeight="1">
      <c r="N89" s="43"/>
    </row>
    <row r="90" spans="14:14" ht="15.75" customHeight="1">
      <c r="N90" s="43"/>
    </row>
    <row r="91" spans="14:14" ht="15.75" customHeight="1">
      <c r="N91" s="43"/>
    </row>
    <row r="92" spans="14:14" ht="15.75" customHeight="1">
      <c r="N92" s="43"/>
    </row>
    <row r="93" spans="14:14" ht="15.75" customHeight="1">
      <c r="N93" s="43"/>
    </row>
    <row r="94" spans="14:14" ht="15.75" customHeight="1">
      <c r="N94" s="43"/>
    </row>
    <row r="95" spans="14:14" ht="15.75" customHeight="1">
      <c r="N95" s="43"/>
    </row>
    <row r="96" spans="14:14" ht="15.75" customHeight="1">
      <c r="N96" s="43"/>
    </row>
    <row r="97" spans="14:14" ht="15.75" customHeight="1">
      <c r="N97" s="43"/>
    </row>
    <row r="98" spans="14:14" ht="15.75" customHeight="1">
      <c r="N98" s="43"/>
    </row>
    <row r="99" spans="14:14" ht="15.75" customHeight="1">
      <c r="N99" s="43"/>
    </row>
    <row r="100" spans="14:14" ht="15.75" customHeight="1">
      <c r="N100" s="43"/>
    </row>
    <row r="101" spans="14:14" ht="15.75" customHeight="1">
      <c r="N101" s="43"/>
    </row>
    <row r="102" spans="14:14" ht="15.75" customHeight="1">
      <c r="N102" s="43"/>
    </row>
    <row r="103" spans="14:14" ht="15.75" customHeight="1">
      <c r="N103" s="43"/>
    </row>
    <row r="104" spans="14:14" ht="15.75" customHeight="1">
      <c r="N104" s="43"/>
    </row>
    <row r="105" spans="14:14" ht="15.75" customHeight="1">
      <c r="N105" s="43"/>
    </row>
    <row r="106" spans="14:14" ht="15.75" customHeight="1">
      <c r="N106" s="43"/>
    </row>
    <row r="107" spans="14:14" ht="15.75" customHeight="1">
      <c r="N107" s="43"/>
    </row>
    <row r="108" spans="14:14" ht="15.75" customHeight="1">
      <c r="N108" s="43"/>
    </row>
    <row r="109" spans="14:14" ht="15.75" customHeight="1">
      <c r="N109" s="43"/>
    </row>
    <row r="110" spans="14:14" ht="15.75" customHeight="1">
      <c r="N110" s="43"/>
    </row>
    <row r="111" spans="14:14" ht="15.75" customHeight="1">
      <c r="N111" s="43"/>
    </row>
    <row r="112" spans="14:14" ht="15.75" customHeight="1">
      <c r="N112" s="43"/>
    </row>
    <row r="113" spans="14:14" ht="15.75" customHeight="1">
      <c r="N113" s="43"/>
    </row>
    <row r="114" spans="14:14" ht="15.75" customHeight="1">
      <c r="N114" s="43"/>
    </row>
    <row r="115" spans="14:14" ht="15.75" customHeight="1">
      <c r="N115" s="43"/>
    </row>
    <row r="116" spans="14:14" ht="15.75" customHeight="1">
      <c r="N116" s="43"/>
    </row>
    <row r="117" spans="14:14" ht="15.75" customHeight="1">
      <c r="N117" s="43"/>
    </row>
    <row r="118" spans="14:14" ht="15.75" customHeight="1">
      <c r="N118" s="43"/>
    </row>
    <row r="119" spans="14:14" ht="15.75" customHeight="1">
      <c r="N119" s="43"/>
    </row>
    <row r="120" spans="14:14" ht="15.75" customHeight="1">
      <c r="N120" s="43"/>
    </row>
    <row r="121" spans="14:14" ht="15.75" customHeight="1">
      <c r="N121" s="43"/>
    </row>
    <row r="122" spans="14:14" ht="15.75" customHeight="1">
      <c r="N122" s="43"/>
    </row>
    <row r="123" spans="14:14" ht="15.75" customHeight="1">
      <c r="N123" s="43"/>
    </row>
    <row r="124" spans="14:14" ht="15.75" customHeight="1">
      <c r="N124" s="43"/>
    </row>
    <row r="125" spans="14:14" ht="15.75" customHeight="1">
      <c r="N125" s="43"/>
    </row>
    <row r="126" spans="14:14" ht="15.75" customHeight="1">
      <c r="N126" s="43"/>
    </row>
    <row r="127" spans="14:14" ht="15.75" customHeight="1">
      <c r="N127" s="43"/>
    </row>
    <row r="128" spans="14:14" ht="15.75" customHeight="1">
      <c r="N128" s="43"/>
    </row>
    <row r="129" spans="14:14" ht="15.75" customHeight="1">
      <c r="N129" s="43"/>
    </row>
    <row r="130" spans="14:14" ht="15.75" customHeight="1">
      <c r="N130" s="43"/>
    </row>
    <row r="131" spans="14:14" ht="15.75" customHeight="1">
      <c r="N131" s="43"/>
    </row>
    <row r="132" spans="14:14" ht="15.75" customHeight="1">
      <c r="N132" s="43"/>
    </row>
    <row r="133" spans="14:14" ht="15.75" customHeight="1">
      <c r="N133" s="43"/>
    </row>
    <row r="134" spans="14:14" ht="15.75" customHeight="1">
      <c r="N134" s="43"/>
    </row>
    <row r="135" spans="14:14" ht="15.75" customHeight="1">
      <c r="N135" s="43"/>
    </row>
    <row r="136" spans="14:14" ht="15.75" customHeight="1">
      <c r="N136" s="43"/>
    </row>
    <row r="137" spans="14:14" ht="15.75" customHeight="1">
      <c r="N137" s="43"/>
    </row>
    <row r="138" spans="14:14" ht="15.75" customHeight="1">
      <c r="N138" s="43"/>
    </row>
    <row r="139" spans="14:14" ht="15.75" customHeight="1">
      <c r="N139" s="43"/>
    </row>
    <row r="140" spans="14:14" ht="15.75" customHeight="1">
      <c r="N140" s="43"/>
    </row>
    <row r="141" spans="14:14" ht="15.75" customHeight="1">
      <c r="N141" s="43"/>
    </row>
    <row r="142" spans="14:14" ht="15.75" customHeight="1">
      <c r="N142" s="43"/>
    </row>
    <row r="143" spans="14:14" ht="15.75" customHeight="1">
      <c r="N143" s="43"/>
    </row>
    <row r="144" spans="14:14" ht="15.75" customHeight="1">
      <c r="N144" s="43"/>
    </row>
    <row r="145" spans="14:14" ht="15.75" customHeight="1">
      <c r="N145" s="43"/>
    </row>
    <row r="146" spans="14:14" ht="15.75" customHeight="1">
      <c r="N146" s="43"/>
    </row>
    <row r="147" spans="14:14" ht="15.75" customHeight="1">
      <c r="N147" s="43"/>
    </row>
    <row r="148" spans="14:14" ht="15.75" customHeight="1">
      <c r="N148" s="43"/>
    </row>
    <row r="149" spans="14:14" ht="15.75" customHeight="1">
      <c r="N149" s="43"/>
    </row>
    <row r="150" spans="14:14" ht="15.75" customHeight="1">
      <c r="N150" s="43"/>
    </row>
    <row r="151" spans="14:14" ht="15.75" customHeight="1">
      <c r="N151" s="43"/>
    </row>
    <row r="152" spans="14:14" ht="15.75" customHeight="1">
      <c r="N152" s="43"/>
    </row>
    <row r="153" spans="14:14" ht="15.75" customHeight="1">
      <c r="N153" s="43"/>
    </row>
    <row r="154" spans="14:14" ht="15.75" customHeight="1">
      <c r="N154" s="43"/>
    </row>
    <row r="155" spans="14:14" ht="15.75" customHeight="1">
      <c r="N155" s="43"/>
    </row>
    <row r="156" spans="14:14" ht="15.75" customHeight="1">
      <c r="N156" s="43"/>
    </row>
    <row r="157" spans="14:14" ht="15.75" customHeight="1">
      <c r="N157" s="43"/>
    </row>
    <row r="158" spans="14:14" ht="15.75" customHeight="1">
      <c r="N158" s="43"/>
    </row>
    <row r="159" spans="14:14" ht="15.75" customHeight="1">
      <c r="N159" s="43"/>
    </row>
    <row r="160" spans="14:14" ht="15.75" customHeight="1">
      <c r="N160" s="43"/>
    </row>
    <row r="161" spans="14:14" ht="15.75" customHeight="1">
      <c r="N161" s="43"/>
    </row>
    <row r="162" spans="14:14" ht="15.75" customHeight="1">
      <c r="N162" s="43"/>
    </row>
    <row r="163" spans="14:14" ht="15.75" customHeight="1">
      <c r="N163" s="43"/>
    </row>
    <row r="164" spans="14:14" ht="15.75" customHeight="1">
      <c r="N164" s="43"/>
    </row>
    <row r="165" spans="14:14" ht="15.75" customHeight="1">
      <c r="N165" s="43"/>
    </row>
    <row r="166" spans="14:14" ht="15.75" customHeight="1">
      <c r="N166" s="43"/>
    </row>
    <row r="167" spans="14:14" ht="15.75" customHeight="1">
      <c r="N167" s="43"/>
    </row>
    <row r="168" spans="14:14" ht="15.75" customHeight="1">
      <c r="N168" s="43"/>
    </row>
    <row r="169" spans="14:14" ht="15.75" customHeight="1">
      <c r="N169" s="43"/>
    </row>
    <row r="170" spans="14:14" ht="15.75" customHeight="1">
      <c r="N170" s="43"/>
    </row>
    <row r="171" spans="14:14" ht="15.75" customHeight="1">
      <c r="N171" s="43"/>
    </row>
    <row r="172" spans="14:14" ht="15.75" customHeight="1">
      <c r="N172" s="43"/>
    </row>
    <row r="173" spans="14:14" ht="15.75" customHeight="1">
      <c r="N173" s="43"/>
    </row>
    <row r="174" spans="14:14" ht="15.75" customHeight="1">
      <c r="N174" s="43"/>
    </row>
    <row r="175" spans="14:14" ht="15.75" customHeight="1">
      <c r="N175" s="43"/>
    </row>
    <row r="176" spans="14:14" ht="15.75" customHeight="1">
      <c r="N176" s="43"/>
    </row>
    <row r="177" spans="14:14" ht="15.75" customHeight="1">
      <c r="N177" s="43"/>
    </row>
    <row r="178" spans="14:14" ht="15.75" customHeight="1">
      <c r="N178" s="43"/>
    </row>
    <row r="179" spans="14:14" ht="15.75" customHeight="1">
      <c r="N179" s="43"/>
    </row>
    <row r="180" spans="14:14" ht="15.75" customHeight="1">
      <c r="N180" s="43"/>
    </row>
    <row r="181" spans="14:14" ht="15.75" customHeight="1">
      <c r="N181" s="43"/>
    </row>
    <row r="182" spans="14:14" ht="15.75" customHeight="1">
      <c r="N182" s="43"/>
    </row>
    <row r="183" spans="14:14" ht="15.75" customHeight="1">
      <c r="N183" s="43"/>
    </row>
    <row r="184" spans="14:14" ht="15.75" customHeight="1">
      <c r="N184" s="43"/>
    </row>
    <row r="185" spans="14:14" ht="15.75" customHeight="1">
      <c r="N185" s="43"/>
    </row>
    <row r="186" spans="14:14" ht="15.75" customHeight="1">
      <c r="N186" s="43"/>
    </row>
    <row r="187" spans="14:14" ht="15.75" customHeight="1">
      <c r="N187" s="43"/>
    </row>
    <row r="188" spans="14:14" ht="15.75" customHeight="1">
      <c r="N188" s="43"/>
    </row>
    <row r="189" spans="14:14" ht="15.75" customHeight="1">
      <c r="N189" s="43"/>
    </row>
    <row r="190" spans="14:14" ht="15.75" customHeight="1">
      <c r="N190" s="43"/>
    </row>
    <row r="191" spans="14:14" ht="15.75" customHeight="1">
      <c r="N191" s="43"/>
    </row>
    <row r="192" spans="14:14" ht="15.75" customHeight="1">
      <c r="N192" s="43"/>
    </row>
    <row r="193" spans="14:14" ht="15.75" customHeight="1">
      <c r="N193" s="43"/>
    </row>
    <row r="194" spans="14:14" ht="15.75" customHeight="1">
      <c r="N194" s="43"/>
    </row>
    <row r="195" spans="14:14" ht="15.75" customHeight="1">
      <c r="N195" s="43"/>
    </row>
    <row r="196" spans="14:14" ht="15.75" customHeight="1">
      <c r="N196" s="43"/>
    </row>
    <row r="197" spans="14:14" ht="15.75" customHeight="1">
      <c r="N197" s="43"/>
    </row>
    <row r="198" spans="14:14" ht="15.75" customHeight="1">
      <c r="N198" s="43"/>
    </row>
    <row r="199" spans="14:14" ht="15.75" customHeight="1">
      <c r="N199" s="43"/>
    </row>
    <row r="200" spans="14:14" ht="15.75" customHeight="1">
      <c r="N200" s="43"/>
    </row>
    <row r="201" spans="14:14" ht="15.75" customHeight="1">
      <c r="N201" s="43"/>
    </row>
    <row r="202" spans="14:14" ht="15.75" customHeight="1">
      <c r="N202" s="43"/>
    </row>
    <row r="203" spans="14:14" ht="15.75" customHeight="1">
      <c r="N203" s="43"/>
    </row>
    <row r="204" spans="14:14" ht="15.75" customHeight="1">
      <c r="N204" s="43"/>
    </row>
    <row r="205" spans="14:14" ht="15.75" customHeight="1">
      <c r="N205" s="43"/>
    </row>
    <row r="206" spans="14:14" ht="15.75" customHeight="1">
      <c r="N206" s="43"/>
    </row>
    <row r="207" spans="14:14" ht="15.75" customHeight="1">
      <c r="N207" s="43"/>
    </row>
    <row r="208" spans="14:14" ht="15.75" customHeight="1">
      <c r="N208" s="43"/>
    </row>
    <row r="209" spans="14:14" ht="15.75" customHeight="1">
      <c r="N209" s="43"/>
    </row>
    <row r="210" spans="14:14" ht="15.75" customHeight="1">
      <c r="N210" s="43"/>
    </row>
    <row r="211" spans="14:14" ht="15.75" customHeight="1">
      <c r="N211" s="43"/>
    </row>
    <row r="212" spans="14:14" ht="15.75" customHeight="1">
      <c r="N212" s="43"/>
    </row>
    <row r="213" spans="14:14" ht="15.75" customHeight="1">
      <c r="N213" s="43"/>
    </row>
    <row r="214" spans="14:14" ht="15.75" customHeight="1">
      <c r="N214" s="43"/>
    </row>
    <row r="215" spans="14:14" ht="15.75" customHeight="1">
      <c r="N215" s="43"/>
    </row>
    <row r="216" spans="14:14" ht="15.75" customHeight="1">
      <c r="N216" s="43"/>
    </row>
    <row r="217" spans="14:14" ht="15.75" customHeight="1">
      <c r="N217" s="43"/>
    </row>
    <row r="218" spans="14:14" ht="15.75" customHeight="1">
      <c r="N218" s="43"/>
    </row>
    <row r="219" spans="14:14" ht="15.75" customHeight="1">
      <c r="N219" s="43"/>
    </row>
    <row r="220" spans="14:14" ht="15.75" customHeight="1">
      <c r="N220" s="43"/>
    </row>
    <row r="221" spans="14:14" ht="15.75" customHeight="1">
      <c r="N221" s="43"/>
    </row>
    <row r="222" spans="14:14" ht="15.75" customHeight="1">
      <c r="N222" s="43"/>
    </row>
    <row r="223" spans="14:14" ht="15.75" customHeight="1">
      <c r="N223" s="43"/>
    </row>
    <row r="224" spans="14:14" ht="15.75" customHeight="1">
      <c r="N224" s="43"/>
    </row>
    <row r="225" spans="14:14" ht="15.75" customHeight="1">
      <c r="N225" s="43"/>
    </row>
    <row r="226" spans="14:14" ht="15.75" customHeight="1">
      <c r="N226" s="43"/>
    </row>
    <row r="227" spans="14:14" ht="15.75" customHeight="1">
      <c r="N227" s="43"/>
    </row>
    <row r="228" spans="14:14" ht="15.75" customHeight="1">
      <c r="N228" s="43"/>
    </row>
    <row r="229" spans="14:14" ht="15.75" customHeight="1">
      <c r="N229" s="43"/>
    </row>
    <row r="230" spans="14:14" ht="15.75" customHeight="1">
      <c r="N230" s="43"/>
    </row>
    <row r="231" spans="14:14" ht="15.75" customHeight="1">
      <c r="N231" s="43"/>
    </row>
    <row r="232" spans="14:14" ht="15.75" customHeight="1">
      <c r="N232" s="43"/>
    </row>
    <row r="233" spans="14:14" ht="15.75" customHeight="1">
      <c r="N233" s="43"/>
    </row>
    <row r="234" spans="14:14" ht="15.75" customHeight="1">
      <c r="N234" s="43"/>
    </row>
    <row r="235" spans="14:14" ht="15.75" customHeight="1">
      <c r="N235" s="43"/>
    </row>
    <row r="236" spans="14:14" ht="15.75" customHeight="1">
      <c r="N236" s="43"/>
    </row>
    <row r="237" spans="14:14" ht="15.75" customHeight="1">
      <c r="N237" s="43"/>
    </row>
    <row r="238" spans="14:14" ht="15.75" customHeight="1">
      <c r="N238" s="43"/>
    </row>
    <row r="239" spans="14:14" ht="15.75" customHeight="1">
      <c r="N239" s="43"/>
    </row>
    <row r="240" spans="14:14" ht="15.75" customHeight="1">
      <c r="N240" s="43"/>
    </row>
    <row r="241" spans="14:14" ht="15.75" customHeight="1">
      <c r="N241" s="43"/>
    </row>
    <row r="242" spans="14:14" ht="15.75" customHeight="1">
      <c r="N242" s="43"/>
    </row>
    <row r="243" spans="14:14" ht="15.75" customHeight="1">
      <c r="N243" s="43"/>
    </row>
    <row r="244" spans="14:14" ht="15.75" customHeight="1">
      <c r="N244" s="43"/>
    </row>
    <row r="245" spans="14:14" ht="15.75" customHeight="1">
      <c r="N245" s="43"/>
    </row>
    <row r="246" spans="14:14" ht="15.75" customHeight="1">
      <c r="N246" s="43"/>
    </row>
    <row r="247" spans="14:14" ht="15.75" customHeight="1">
      <c r="N247" s="43"/>
    </row>
    <row r="248" spans="14:14" ht="15.75" customHeight="1">
      <c r="N248" s="43"/>
    </row>
    <row r="249" spans="14:14" ht="15.75" customHeight="1">
      <c r="N249" s="43"/>
    </row>
    <row r="250" spans="14:14" ht="15.75" customHeight="1">
      <c r="N250" s="43"/>
    </row>
    <row r="251" spans="14:14" ht="15.75" customHeight="1">
      <c r="N251" s="43"/>
    </row>
    <row r="252" spans="14:14" ht="15.75" customHeight="1">
      <c r="N252" s="43"/>
    </row>
    <row r="253" spans="14:14" ht="15.75" customHeight="1">
      <c r="N253" s="43"/>
    </row>
    <row r="254" spans="14:14" ht="15.75" customHeight="1">
      <c r="N254" s="43"/>
    </row>
    <row r="255" spans="14:14" ht="15.75" customHeight="1">
      <c r="N255" s="43"/>
    </row>
    <row r="256" spans="14:14" ht="15.75" customHeight="1">
      <c r="N256" s="43"/>
    </row>
    <row r="257" spans="14:14" ht="15.75" customHeight="1">
      <c r="N257" s="43"/>
    </row>
    <row r="258" spans="14:14" ht="15.75" customHeight="1">
      <c r="N258" s="43"/>
    </row>
    <row r="259" spans="14:14" ht="15.75" customHeight="1">
      <c r="N259" s="43"/>
    </row>
    <row r="260" spans="14:14" ht="15.75" customHeight="1">
      <c r="N260" s="43"/>
    </row>
    <row r="261" spans="14:14" ht="15.75" customHeight="1">
      <c r="N261" s="43"/>
    </row>
    <row r="262" spans="14:14" ht="15.75" customHeight="1">
      <c r="N262" s="43"/>
    </row>
    <row r="263" spans="14:14" ht="15.75" customHeight="1">
      <c r="N263" s="43"/>
    </row>
    <row r="264" spans="14:14" ht="15.75" customHeight="1">
      <c r="N264" s="43"/>
    </row>
    <row r="265" spans="14:14" ht="15.75" customHeight="1">
      <c r="N265" s="43"/>
    </row>
    <row r="266" spans="14:14" ht="15.75" customHeight="1">
      <c r="N266" s="43"/>
    </row>
    <row r="267" spans="14:14" ht="15.75" customHeight="1">
      <c r="N267" s="43"/>
    </row>
    <row r="268" spans="14:14" ht="15.75" customHeight="1">
      <c r="N268" s="43"/>
    </row>
    <row r="269" spans="14:14" ht="15.75" customHeight="1">
      <c r="N269" s="43"/>
    </row>
    <row r="270" spans="14:14" ht="15.75" customHeight="1">
      <c r="N270" s="43"/>
    </row>
    <row r="271" spans="14:14" ht="15.75" customHeight="1">
      <c r="N271" s="43"/>
    </row>
    <row r="272" spans="14:14" ht="15.75" customHeight="1">
      <c r="N272" s="43"/>
    </row>
    <row r="273" spans="14:14" ht="15.75" customHeight="1">
      <c r="N273" s="43"/>
    </row>
    <row r="274" spans="14:14" ht="15.75" customHeight="1">
      <c r="N274" s="43"/>
    </row>
    <row r="275" spans="14:14" ht="15.75" customHeight="1">
      <c r="N275" s="43"/>
    </row>
    <row r="276" spans="14:14" ht="15.75" customHeight="1">
      <c r="N276" s="43"/>
    </row>
    <row r="277" spans="14:14" ht="15.75" customHeight="1">
      <c r="N277" s="43"/>
    </row>
    <row r="278" spans="14:14" ht="15.75" customHeight="1">
      <c r="N278" s="43"/>
    </row>
    <row r="279" spans="14:14" ht="15.75" customHeight="1">
      <c r="N279" s="43"/>
    </row>
    <row r="280" spans="14:14" ht="15.75" customHeight="1">
      <c r="N280" s="43"/>
    </row>
    <row r="281" spans="14:14" ht="15.75" customHeight="1">
      <c r="N281" s="43"/>
    </row>
    <row r="282" spans="14:14" ht="15.75" customHeight="1">
      <c r="N282" s="43"/>
    </row>
    <row r="283" spans="14:14" ht="15.75" customHeight="1">
      <c r="N283" s="43"/>
    </row>
    <row r="284" spans="14:14" ht="15.75" customHeight="1">
      <c r="N284" s="43"/>
    </row>
    <row r="285" spans="14:14" ht="15.75" customHeight="1">
      <c r="N285" s="43"/>
    </row>
    <row r="286" spans="14:14" ht="15.75" customHeight="1">
      <c r="N286" s="43"/>
    </row>
    <row r="287" spans="14:14" ht="15.75" customHeight="1">
      <c r="N287" s="43"/>
    </row>
    <row r="288" spans="14:14" ht="15.75" customHeight="1">
      <c r="N288" s="43"/>
    </row>
    <row r="289" spans="14:14" ht="15.75" customHeight="1">
      <c r="N289" s="43"/>
    </row>
    <row r="290" spans="14:14" ht="15.75" customHeight="1">
      <c r="N290" s="43"/>
    </row>
    <row r="291" spans="14:14" ht="15.75" customHeight="1">
      <c r="N291" s="43"/>
    </row>
    <row r="292" spans="14:14" ht="15.75" customHeight="1">
      <c r="N292" s="43"/>
    </row>
    <row r="293" spans="14:14" ht="15.75" customHeight="1">
      <c r="N293" s="43"/>
    </row>
    <row r="294" spans="14:14" ht="15.75" customHeight="1">
      <c r="N294" s="43"/>
    </row>
    <row r="295" spans="14:14" ht="15.75" customHeight="1">
      <c r="N295" s="43"/>
    </row>
    <row r="296" spans="14:14" ht="15.75" customHeight="1">
      <c r="N296" s="43"/>
    </row>
    <row r="297" spans="14:14" ht="15.75" customHeight="1">
      <c r="N297" s="43"/>
    </row>
    <row r="298" spans="14:14" ht="15.75" customHeight="1">
      <c r="N298" s="43"/>
    </row>
    <row r="299" spans="14:14" ht="15.75" customHeight="1">
      <c r="N299" s="43"/>
    </row>
    <row r="300" spans="14:14" ht="15.75" customHeight="1">
      <c r="N300" s="43"/>
    </row>
    <row r="301" spans="14:14" ht="15.75" customHeight="1">
      <c r="N301" s="43"/>
    </row>
    <row r="302" spans="14:14" ht="15.75" customHeight="1">
      <c r="N302" s="43"/>
    </row>
    <row r="303" spans="14:14" ht="15.75" customHeight="1">
      <c r="N303" s="43"/>
    </row>
    <row r="304" spans="14:14" ht="15.75" customHeight="1">
      <c r="N304" s="43"/>
    </row>
    <row r="305" spans="14:14" ht="15.75" customHeight="1">
      <c r="N305" s="43"/>
    </row>
    <row r="306" spans="14:14" ht="15.75" customHeight="1">
      <c r="N306" s="43"/>
    </row>
    <row r="307" spans="14:14" ht="15.75" customHeight="1">
      <c r="N307" s="43"/>
    </row>
    <row r="308" spans="14:14" ht="15.75" customHeight="1">
      <c r="N308" s="43"/>
    </row>
    <row r="309" spans="14:14" ht="15.75" customHeight="1">
      <c r="N309" s="43"/>
    </row>
    <row r="310" spans="14:14" ht="15.75" customHeight="1">
      <c r="N310" s="43"/>
    </row>
    <row r="311" spans="14:14" ht="15.75" customHeight="1">
      <c r="N311" s="43"/>
    </row>
    <row r="312" spans="14:14" ht="15.75" customHeight="1">
      <c r="N312" s="43"/>
    </row>
    <row r="313" spans="14:14" ht="15.75" customHeight="1">
      <c r="N313" s="43"/>
    </row>
    <row r="314" spans="14:14" ht="15.75" customHeight="1">
      <c r="N314" s="43"/>
    </row>
    <row r="315" spans="14:14" ht="15.75" customHeight="1">
      <c r="N315" s="43"/>
    </row>
    <row r="316" spans="14:14" ht="15.75" customHeight="1">
      <c r="N316" s="43"/>
    </row>
    <row r="317" spans="14:14" ht="15.75" customHeight="1">
      <c r="N317" s="43"/>
    </row>
    <row r="318" spans="14:14" ht="15.75" customHeight="1">
      <c r="N318" s="43"/>
    </row>
    <row r="319" spans="14:14" ht="15.75" customHeight="1">
      <c r="N319" s="43"/>
    </row>
    <row r="320" spans="14:14" ht="15.75" customHeight="1">
      <c r="N320" s="43"/>
    </row>
    <row r="321" spans="14:14" ht="15.75" customHeight="1">
      <c r="N321" s="43"/>
    </row>
    <row r="322" spans="14:14" ht="15.75" customHeight="1">
      <c r="N322" s="43"/>
    </row>
    <row r="323" spans="14:14" ht="15.75" customHeight="1">
      <c r="N323" s="43"/>
    </row>
    <row r="324" spans="14:14" ht="15.75" customHeight="1">
      <c r="N324" s="43"/>
    </row>
    <row r="325" spans="14:14" ht="15.75" customHeight="1">
      <c r="N325" s="43"/>
    </row>
    <row r="326" spans="14:14" ht="15.75" customHeight="1">
      <c r="N326" s="43"/>
    </row>
    <row r="327" spans="14:14" ht="15.75" customHeight="1">
      <c r="N327" s="43"/>
    </row>
    <row r="328" spans="14:14" ht="15.75" customHeight="1">
      <c r="N328" s="43"/>
    </row>
    <row r="329" spans="14:14" ht="15.75" customHeight="1">
      <c r="N329" s="43"/>
    </row>
    <row r="330" spans="14:14" ht="15.75" customHeight="1">
      <c r="N330" s="43"/>
    </row>
    <row r="331" spans="14:14" ht="15.75" customHeight="1">
      <c r="N331" s="43"/>
    </row>
    <row r="332" spans="14:14" ht="15.75" customHeight="1">
      <c r="N332" s="43"/>
    </row>
    <row r="333" spans="14:14" ht="15.75" customHeight="1">
      <c r="N333" s="43"/>
    </row>
    <row r="334" spans="14:14" ht="15.75" customHeight="1">
      <c r="N334" s="43"/>
    </row>
    <row r="335" spans="14:14" ht="15.75" customHeight="1">
      <c r="N335" s="43"/>
    </row>
    <row r="336" spans="14:14" ht="15.75" customHeight="1">
      <c r="N336" s="43"/>
    </row>
    <row r="337" spans="14:14" ht="15.75" customHeight="1">
      <c r="N337" s="43"/>
    </row>
    <row r="338" spans="14:14" ht="15.75" customHeight="1">
      <c r="N338" s="43"/>
    </row>
    <row r="339" spans="14:14" ht="15.75" customHeight="1">
      <c r="N339" s="43"/>
    </row>
    <row r="340" spans="14:14" ht="15.75" customHeight="1">
      <c r="N340" s="43"/>
    </row>
    <row r="341" spans="14:14" ht="15.75" customHeight="1">
      <c r="N341" s="43"/>
    </row>
    <row r="342" spans="14:14" ht="15.75" customHeight="1">
      <c r="N342" s="43"/>
    </row>
    <row r="343" spans="14:14" ht="15.75" customHeight="1">
      <c r="N343" s="43"/>
    </row>
    <row r="344" spans="14:14" ht="15.75" customHeight="1">
      <c r="N344" s="43"/>
    </row>
    <row r="345" spans="14:14" ht="15.75" customHeight="1">
      <c r="N345" s="43"/>
    </row>
    <row r="346" spans="14:14" ht="15.75" customHeight="1">
      <c r="N346" s="43"/>
    </row>
    <row r="347" spans="14:14" ht="15.75" customHeight="1">
      <c r="N347" s="43"/>
    </row>
    <row r="348" spans="14:14" ht="15.75" customHeight="1">
      <c r="N348" s="43"/>
    </row>
    <row r="349" spans="14:14" ht="15.75" customHeight="1">
      <c r="N349" s="43"/>
    </row>
    <row r="350" spans="14:14" ht="15.75" customHeight="1">
      <c r="N350" s="43"/>
    </row>
    <row r="351" spans="14:14" ht="15.75" customHeight="1">
      <c r="N351" s="43"/>
    </row>
    <row r="352" spans="14:14" ht="15.75" customHeight="1">
      <c r="N352" s="43"/>
    </row>
    <row r="353" spans="14:14" ht="15.75" customHeight="1">
      <c r="N353" s="43"/>
    </row>
    <row r="354" spans="14:14" ht="15.75" customHeight="1">
      <c r="N354" s="43"/>
    </row>
    <row r="355" spans="14:14" ht="15.75" customHeight="1">
      <c r="N355" s="43"/>
    </row>
    <row r="356" spans="14:14" ht="15.75" customHeight="1">
      <c r="N356" s="43"/>
    </row>
    <row r="357" spans="14:14" ht="15.75" customHeight="1">
      <c r="N357" s="43"/>
    </row>
    <row r="358" spans="14:14" ht="15.75" customHeight="1">
      <c r="N358" s="43"/>
    </row>
    <row r="359" spans="14:14" ht="15.75" customHeight="1">
      <c r="N359" s="43"/>
    </row>
    <row r="360" spans="14:14" ht="15.75" customHeight="1">
      <c r="N360" s="43"/>
    </row>
    <row r="361" spans="14:14" ht="15.75" customHeight="1">
      <c r="N361" s="43"/>
    </row>
    <row r="362" spans="14:14" ht="15.75" customHeight="1">
      <c r="N362" s="43"/>
    </row>
    <row r="363" spans="14:14" ht="15.75" customHeight="1">
      <c r="N363" s="43"/>
    </row>
    <row r="364" spans="14:14" ht="15.75" customHeight="1">
      <c r="N364" s="43"/>
    </row>
    <row r="365" spans="14:14" ht="15.75" customHeight="1">
      <c r="N365" s="43"/>
    </row>
    <row r="366" spans="14:14" ht="15.75" customHeight="1">
      <c r="N366" s="43"/>
    </row>
    <row r="367" spans="14:14" ht="15.75" customHeight="1">
      <c r="N367" s="43"/>
    </row>
    <row r="368" spans="14:14" ht="15.75" customHeight="1">
      <c r="N368" s="43"/>
    </row>
    <row r="369" spans="14:14" ht="15.75" customHeight="1">
      <c r="N369" s="43"/>
    </row>
    <row r="370" spans="14:14" ht="15.75" customHeight="1">
      <c r="N370" s="43"/>
    </row>
    <row r="371" spans="14:14" ht="15.75" customHeight="1">
      <c r="N371" s="43"/>
    </row>
    <row r="372" spans="14:14" ht="15.75" customHeight="1">
      <c r="N372" s="43"/>
    </row>
    <row r="373" spans="14:14" ht="15.75" customHeight="1">
      <c r="N373" s="43"/>
    </row>
    <row r="374" spans="14:14" ht="15.75" customHeight="1">
      <c r="N374" s="43"/>
    </row>
    <row r="375" spans="14:14" ht="15.75" customHeight="1">
      <c r="N375" s="43"/>
    </row>
    <row r="376" spans="14:14" ht="15.75" customHeight="1">
      <c r="N376" s="43"/>
    </row>
    <row r="377" spans="14:14" ht="15.75" customHeight="1">
      <c r="N377" s="43"/>
    </row>
    <row r="378" spans="14:14" ht="15.75" customHeight="1">
      <c r="N378" s="43"/>
    </row>
    <row r="379" spans="14:14" ht="15.75" customHeight="1">
      <c r="N379" s="43"/>
    </row>
    <row r="380" spans="14:14" ht="15.75" customHeight="1">
      <c r="N380" s="43"/>
    </row>
    <row r="381" spans="14:14" ht="15.75" customHeight="1">
      <c r="N381" s="43"/>
    </row>
    <row r="382" spans="14:14" ht="15.75" customHeight="1">
      <c r="N382" s="43"/>
    </row>
    <row r="383" spans="14:14" ht="15.75" customHeight="1">
      <c r="N383" s="43"/>
    </row>
    <row r="384" spans="14:14" ht="15.75" customHeight="1">
      <c r="N384" s="43"/>
    </row>
    <row r="385" spans="14:14" ht="15.75" customHeight="1">
      <c r="N385" s="43"/>
    </row>
    <row r="386" spans="14:14" ht="15.75" customHeight="1">
      <c r="N386" s="43"/>
    </row>
    <row r="387" spans="14:14" ht="15.75" customHeight="1">
      <c r="N387" s="43"/>
    </row>
    <row r="388" spans="14:14" ht="15.75" customHeight="1">
      <c r="N388" s="43"/>
    </row>
    <row r="389" spans="14:14" ht="15.75" customHeight="1">
      <c r="N389" s="43"/>
    </row>
    <row r="390" spans="14:14" ht="15.75" customHeight="1">
      <c r="N390" s="43"/>
    </row>
    <row r="391" spans="14:14" ht="15.75" customHeight="1">
      <c r="N391" s="43"/>
    </row>
    <row r="392" spans="14:14" ht="15.75" customHeight="1">
      <c r="N392" s="43"/>
    </row>
    <row r="393" spans="14:14" ht="15.75" customHeight="1">
      <c r="N393" s="43"/>
    </row>
    <row r="394" spans="14:14" ht="15.75" customHeight="1">
      <c r="N394" s="43"/>
    </row>
    <row r="395" spans="14:14" ht="15.75" customHeight="1">
      <c r="N395" s="43"/>
    </row>
    <row r="396" spans="14:14" ht="15.75" customHeight="1">
      <c r="N396" s="43"/>
    </row>
    <row r="397" spans="14:14" ht="15.75" customHeight="1">
      <c r="N397" s="43"/>
    </row>
    <row r="398" spans="14:14" ht="15.75" customHeight="1">
      <c r="N398" s="43"/>
    </row>
    <row r="399" spans="14:14" ht="15.75" customHeight="1">
      <c r="N399" s="43"/>
    </row>
    <row r="400" spans="14:14" ht="15.75" customHeight="1">
      <c r="N400" s="43"/>
    </row>
    <row r="401" spans="14:14" ht="15.75" customHeight="1">
      <c r="N401" s="43"/>
    </row>
    <row r="402" spans="14:14" ht="15.75" customHeight="1">
      <c r="N402" s="43"/>
    </row>
    <row r="403" spans="14:14" ht="15.75" customHeight="1">
      <c r="N403" s="43"/>
    </row>
    <row r="404" spans="14:14" ht="15.75" customHeight="1">
      <c r="N404" s="43"/>
    </row>
    <row r="405" spans="14:14" ht="15.75" customHeight="1">
      <c r="N405" s="43"/>
    </row>
    <row r="406" spans="14:14" ht="15.75" customHeight="1">
      <c r="N406" s="43"/>
    </row>
    <row r="407" spans="14:14" ht="15.75" customHeight="1">
      <c r="N407" s="43"/>
    </row>
    <row r="408" spans="14:14" ht="15.75" customHeight="1">
      <c r="N408" s="43"/>
    </row>
    <row r="409" spans="14:14" ht="15.75" customHeight="1">
      <c r="N409" s="43"/>
    </row>
    <row r="410" spans="14:14" ht="15.75" customHeight="1">
      <c r="N410" s="43"/>
    </row>
    <row r="411" spans="14:14" ht="15.75" customHeight="1">
      <c r="N411" s="43"/>
    </row>
    <row r="412" spans="14:14" ht="15.75" customHeight="1">
      <c r="N412" s="43"/>
    </row>
    <row r="413" spans="14:14" ht="15.75" customHeight="1">
      <c r="N413" s="43"/>
    </row>
    <row r="414" spans="14:14" ht="15.75" customHeight="1">
      <c r="N414" s="43"/>
    </row>
    <row r="415" spans="14:14" ht="15.75" customHeight="1">
      <c r="N415" s="43"/>
    </row>
    <row r="416" spans="14:14" ht="15.75" customHeight="1">
      <c r="N416" s="43"/>
    </row>
    <row r="417" spans="14:14" ht="15.75" customHeight="1">
      <c r="N417" s="43"/>
    </row>
    <row r="418" spans="14:14" ht="15.75" customHeight="1">
      <c r="N418" s="43"/>
    </row>
    <row r="419" spans="14:14" ht="15.75" customHeight="1">
      <c r="N419" s="43"/>
    </row>
    <row r="420" spans="14:14" ht="15.75" customHeight="1">
      <c r="N420" s="43"/>
    </row>
    <row r="421" spans="14:14" ht="15.75" customHeight="1">
      <c r="N421" s="43"/>
    </row>
    <row r="422" spans="14:14" ht="15.75" customHeight="1">
      <c r="N422" s="43"/>
    </row>
    <row r="423" spans="14:14" ht="15.75" customHeight="1">
      <c r="N423" s="43"/>
    </row>
    <row r="424" spans="14:14" ht="15.75" customHeight="1">
      <c r="N424" s="43"/>
    </row>
    <row r="425" spans="14:14" ht="15.75" customHeight="1">
      <c r="N425" s="43"/>
    </row>
    <row r="426" spans="14:14" ht="15.75" customHeight="1">
      <c r="N426" s="43"/>
    </row>
    <row r="427" spans="14:14" ht="15.75" customHeight="1">
      <c r="N427" s="43"/>
    </row>
    <row r="428" spans="14:14" ht="15.75" customHeight="1">
      <c r="N428" s="43"/>
    </row>
    <row r="429" spans="14:14" ht="15.75" customHeight="1">
      <c r="N429" s="43"/>
    </row>
    <row r="430" spans="14:14" ht="15.75" customHeight="1">
      <c r="N430" s="43"/>
    </row>
    <row r="431" spans="14:14" ht="15.75" customHeight="1">
      <c r="N431" s="43"/>
    </row>
    <row r="432" spans="14:14" ht="15.75" customHeight="1">
      <c r="N432" s="43"/>
    </row>
    <row r="433" spans="14:14" ht="15.75" customHeight="1">
      <c r="N433" s="43"/>
    </row>
    <row r="434" spans="14:14" ht="15.75" customHeight="1">
      <c r="N434" s="43"/>
    </row>
    <row r="435" spans="14:14" ht="15.75" customHeight="1">
      <c r="N435" s="43"/>
    </row>
    <row r="436" spans="14:14" ht="15.75" customHeight="1">
      <c r="N436" s="43"/>
    </row>
    <row r="437" spans="14:14" ht="15.75" customHeight="1">
      <c r="N437" s="43"/>
    </row>
    <row r="438" spans="14:14" ht="15.75" customHeight="1">
      <c r="N438" s="43"/>
    </row>
    <row r="439" spans="14:14" ht="15.75" customHeight="1">
      <c r="N439" s="43"/>
    </row>
    <row r="440" spans="14:14" ht="15.75" customHeight="1">
      <c r="N440" s="43"/>
    </row>
    <row r="441" spans="14:14" ht="15.75" customHeight="1">
      <c r="N441" s="43"/>
    </row>
    <row r="442" spans="14:14" ht="15.75" customHeight="1">
      <c r="N442" s="43"/>
    </row>
    <row r="443" spans="14:14" ht="15.75" customHeight="1">
      <c r="N443" s="43"/>
    </row>
    <row r="444" spans="14:14" ht="15.75" customHeight="1">
      <c r="N444" s="43"/>
    </row>
    <row r="445" spans="14:14" ht="15.75" customHeight="1">
      <c r="N445" s="43"/>
    </row>
    <row r="446" spans="14:14" ht="15.75" customHeight="1">
      <c r="N446" s="43"/>
    </row>
    <row r="447" spans="14:14" ht="15.75" customHeight="1">
      <c r="N447" s="43"/>
    </row>
    <row r="448" spans="14:14" ht="15.75" customHeight="1">
      <c r="N448" s="43"/>
    </row>
    <row r="449" spans="14:14" ht="15.75" customHeight="1">
      <c r="N449" s="43"/>
    </row>
    <row r="450" spans="14:14" ht="15.75" customHeight="1">
      <c r="N450" s="43"/>
    </row>
    <row r="451" spans="14:14" ht="15.75" customHeight="1">
      <c r="N451" s="43"/>
    </row>
    <row r="452" spans="14:14" ht="15.75" customHeight="1">
      <c r="N452" s="43"/>
    </row>
    <row r="453" spans="14:14" ht="15.75" customHeight="1">
      <c r="N453" s="43"/>
    </row>
    <row r="454" spans="14:14" ht="15.75" customHeight="1">
      <c r="N454" s="43"/>
    </row>
    <row r="455" spans="14:14" ht="15.75" customHeight="1">
      <c r="N455" s="43"/>
    </row>
    <row r="456" spans="14:14" ht="15.75" customHeight="1">
      <c r="N456" s="43"/>
    </row>
    <row r="457" spans="14:14" ht="15.75" customHeight="1">
      <c r="N457" s="43"/>
    </row>
    <row r="458" spans="14:14" ht="15.75" customHeight="1">
      <c r="N458" s="43"/>
    </row>
    <row r="459" spans="14:14" ht="15.75" customHeight="1">
      <c r="N459" s="43"/>
    </row>
    <row r="460" spans="14:14" ht="15.75" customHeight="1">
      <c r="N460" s="43"/>
    </row>
    <row r="461" spans="14:14" ht="15.75" customHeight="1">
      <c r="N461" s="43"/>
    </row>
    <row r="462" spans="14:14" ht="15.75" customHeight="1">
      <c r="N462" s="43"/>
    </row>
    <row r="463" spans="14:14" ht="15.75" customHeight="1">
      <c r="N463" s="43"/>
    </row>
    <row r="464" spans="14:14" ht="15.75" customHeight="1">
      <c r="N464" s="43"/>
    </row>
    <row r="465" spans="14:14" ht="15.75" customHeight="1">
      <c r="N465" s="43"/>
    </row>
    <row r="466" spans="14:14" ht="15.75" customHeight="1">
      <c r="N466" s="43"/>
    </row>
    <row r="467" spans="14:14" ht="15.75" customHeight="1">
      <c r="N467" s="43"/>
    </row>
    <row r="468" spans="14:14" ht="15.75" customHeight="1">
      <c r="N468" s="43"/>
    </row>
    <row r="469" spans="14:14" ht="15.75" customHeight="1">
      <c r="N469" s="43"/>
    </row>
    <row r="470" spans="14:14" ht="15.75" customHeight="1">
      <c r="N470" s="43"/>
    </row>
    <row r="471" spans="14:14" ht="15.75" customHeight="1">
      <c r="N471" s="43"/>
    </row>
    <row r="472" spans="14:14" ht="15.75" customHeight="1">
      <c r="N472" s="43"/>
    </row>
    <row r="473" spans="14:14" ht="15.75" customHeight="1">
      <c r="N473" s="43"/>
    </row>
    <row r="474" spans="14:14" ht="15.75" customHeight="1">
      <c r="N474" s="43"/>
    </row>
    <row r="475" spans="14:14" ht="15.75" customHeight="1">
      <c r="N475" s="43"/>
    </row>
    <row r="476" spans="14:14" ht="15.75" customHeight="1">
      <c r="N476" s="43"/>
    </row>
    <row r="477" spans="14:14" ht="15.75" customHeight="1">
      <c r="N477" s="43"/>
    </row>
    <row r="478" spans="14:14" ht="15.75" customHeight="1">
      <c r="N478" s="43"/>
    </row>
    <row r="479" spans="14:14" ht="15.75" customHeight="1">
      <c r="N479" s="43"/>
    </row>
    <row r="480" spans="14:14" ht="15.75" customHeight="1">
      <c r="N480" s="43"/>
    </row>
    <row r="481" spans="14:14" ht="15.75" customHeight="1">
      <c r="N481" s="43"/>
    </row>
    <row r="482" spans="14:14" ht="15.75" customHeight="1">
      <c r="N482" s="43"/>
    </row>
    <row r="483" spans="14:14" ht="15.75" customHeight="1">
      <c r="N483" s="43"/>
    </row>
    <row r="484" spans="14:14" ht="15.75" customHeight="1">
      <c r="N484" s="43"/>
    </row>
    <row r="485" spans="14:14" ht="15.75" customHeight="1">
      <c r="N485" s="43"/>
    </row>
    <row r="486" spans="14:14" ht="15.75" customHeight="1">
      <c r="N486" s="43"/>
    </row>
    <row r="487" spans="14:14" ht="15.75" customHeight="1">
      <c r="N487" s="43"/>
    </row>
    <row r="488" spans="14:14" ht="15.75" customHeight="1">
      <c r="N488" s="43"/>
    </row>
    <row r="489" spans="14:14" ht="15.75" customHeight="1">
      <c r="N489" s="43"/>
    </row>
    <row r="490" spans="14:14" ht="15.75" customHeight="1">
      <c r="N490" s="43"/>
    </row>
    <row r="491" spans="14:14" ht="15.75" customHeight="1">
      <c r="N491" s="43"/>
    </row>
    <row r="492" spans="14:14" ht="15.75" customHeight="1">
      <c r="N492" s="43"/>
    </row>
    <row r="493" spans="14:14" ht="15.75" customHeight="1">
      <c r="N493" s="43"/>
    </row>
    <row r="494" spans="14:14" ht="15.75" customHeight="1">
      <c r="N494" s="43"/>
    </row>
    <row r="495" spans="14:14" ht="15.75" customHeight="1">
      <c r="N495" s="43"/>
    </row>
    <row r="496" spans="14:14" ht="15.75" customHeight="1">
      <c r="N496" s="43"/>
    </row>
    <row r="497" spans="14:14" ht="15.75" customHeight="1">
      <c r="N497" s="43"/>
    </row>
    <row r="498" spans="14:14" ht="15.75" customHeight="1">
      <c r="N498" s="43"/>
    </row>
    <row r="499" spans="14:14" ht="15.75" customHeight="1">
      <c r="N499" s="43"/>
    </row>
    <row r="500" spans="14:14" ht="15.75" customHeight="1">
      <c r="N500" s="43"/>
    </row>
    <row r="501" spans="14:14" ht="15.75" customHeight="1">
      <c r="N501" s="43"/>
    </row>
    <row r="502" spans="14:14" ht="15.75" customHeight="1">
      <c r="N502" s="43"/>
    </row>
    <row r="503" spans="14:14" ht="15.75" customHeight="1">
      <c r="N503" s="43"/>
    </row>
    <row r="504" spans="14:14" ht="15.75" customHeight="1">
      <c r="N504" s="43"/>
    </row>
    <row r="505" spans="14:14" ht="15.75" customHeight="1">
      <c r="N505" s="43"/>
    </row>
    <row r="506" spans="14:14" ht="15.75" customHeight="1">
      <c r="N506" s="43"/>
    </row>
    <row r="507" spans="14:14" ht="15.75" customHeight="1">
      <c r="N507" s="43"/>
    </row>
    <row r="508" spans="14:14" ht="15.75" customHeight="1">
      <c r="N508" s="43"/>
    </row>
    <row r="509" spans="14:14" ht="15.75" customHeight="1">
      <c r="N509" s="43"/>
    </row>
    <row r="510" spans="14:14" ht="15.75" customHeight="1">
      <c r="N510" s="43"/>
    </row>
    <row r="511" spans="14:14" ht="15.75" customHeight="1">
      <c r="N511" s="43"/>
    </row>
    <row r="512" spans="14:14" ht="15.75" customHeight="1">
      <c r="N512" s="43"/>
    </row>
    <row r="513" spans="14:14" ht="15.75" customHeight="1">
      <c r="N513" s="43"/>
    </row>
    <row r="514" spans="14:14" ht="15.75" customHeight="1">
      <c r="N514" s="43"/>
    </row>
    <row r="515" spans="14:14" ht="15.75" customHeight="1">
      <c r="N515" s="43"/>
    </row>
    <row r="516" spans="14:14" ht="15.75" customHeight="1">
      <c r="N516" s="43"/>
    </row>
    <row r="517" spans="14:14" ht="15.75" customHeight="1">
      <c r="N517" s="43"/>
    </row>
    <row r="518" spans="14:14" ht="15.75" customHeight="1">
      <c r="N518" s="43"/>
    </row>
    <row r="519" spans="14:14" ht="15.75" customHeight="1">
      <c r="N519" s="43"/>
    </row>
    <row r="520" spans="14:14" ht="15.75" customHeight="1">
      <c r="N520" s="43"/>
    </row>
    <row r="521" spans="14:14" ht="15.75" customHeight="1">
      <c r="N521" s="43"/>
    </row>
    <row r="522" spans="14:14" ht="15.75" customHeight="1">
      <c r="N522" s="43"/>
    </row>
    <row r="523" spans="14:14" ht="15.75" customHeight="1">
      <c r="N523" s="43"/>
    </row>
    <row r="524" spans="14:14" ht="15.75" customHeight="1">
      <c r="N524" s="43"/>
    </row>
    <row r="525" spans="14:14" ht="15.75" customHeight="1">
      <c r="N525" s="43"/>
    </row>
    <row r="526" spans="14:14" ht="15.75" customHeight="1">
      <c r="N526" s="43"/>
    </row>
    <row r="527" spans="14:14" ht="15.75" customHeight="1">
      <c r="N527" s="43"/>
    </row>
    <row r="528" spans="14:14" ht="15.75" customHeight="1">
      <c r="N528" s="43"/>
    </row>
    <row r="529" spans="14:14" ht="15.75" customHeight="1">
      <c r="N529" s="43"/>
    </row>
    <row r="530" spans="14:14" ht="15.75" customHeight="1">
      <c r="N530" s="43"/>
    </row>
    <row r="531" spans="14:14" ht="15.75" customHeight="1">
      <c r="N531" s="43"/>
    </row>
    <row r="532" spans="14:14" ht="15.75" customHeight="1">
      <c r="N532" s="43"/>
    </row>
    <row r="533" spans="14:14" ht="15.75" customHeight="1">
      <c r="N533" s="43"/>
    </row>
    <row r="534" spans="14:14" ht="15.75" customHeight="1">
      <c r="N534" s="43"/>
    </row>
    <row r="535" spans="14:14" ht="15.75" customHeight="1">
      <c r="N535" s="43"/>
    </row>
    <row r="536" spans="14:14" ht="15.75" customHeight="1">
      <c r="N536" s="43"/>
    </row>
    <row r="537" spans="14:14" ht="15.75" customHeight="1">
      <c r="N537" s="43"/>
    </row>
    <row r="538" spans="14:14" ht="15.75" customHeight="1">
      <c r="N538" s="43"/>
    </row>
    <row r="539" spans="14:14" ht="15.75" customHeight="1">
      <c r="N539" s="43"/>
    </row>
    <row r="540" spans="14:14" ht="15.75" customHeight="1">
      <c r="N540" s="43"/>
    </row>
    <row r="541" spans="14:14" ht="15.75" customHeight="1">
      <c r="N541" s="43"/>
    </row>
    <row r="542" spans="14:14" ht="15.75" customHeight="1">
      <c r="N542" s="43"/>
    </row>
    <row r="543" spans="14:14" ht="15.75" customHeight="1">
      <c r="N543" s="43"/>
    </row>
    <row r="544" spans="14:14" ht="15.75" customHeight="1">
      <c r="N544" s="43"/>
    </row>
    <row r="545" spans="14:14" ht="15.75" customHeight="1">
      <c r="N545" s="43"/>
    </row>
    <row r="546" spans="14:14" ht="15.75" customHeight="1">
      <c r="N546" s="43"/>
    </row>
    <row r="547" spans="14:14" ht="15.75" customHeight="1">
      <c r="N547" s="43"/>
    </row>
    <row r="548" spans="14:14" ht="15.75" customHeight="1">
      <c r="N548" s="43"/>
    </row>
    <row r="549" spans="14:14" ht="15.75" customHeight="1">
      <c r="N549" s="43"/>
    </row>
    <row r="550" spans="14:14" ht="15.75" customHeight="1">
      <c r="N550" s="43"/>
    </row>
    <row r="551" spans="14:14" ht="15.75" customHeight="1">
      <c r="N551" s="43"/>
    </row>
    <row r="552" spans="14:14" ht="15.75" customHeight="1">
      <c r="N552" s="43"/>
    </row>
    <row r="553" spans="14:14" ht="15.75" customHeight="1">
      <c r="N553" s="43"/>
    </row>
    <row r="554" spans="14:14" ht="15.75" customHeight="1">
      <c r="N554" s="43"/>
    </row>
    <row r="555" spans="14:14" ht="15.75" customHeight="1">
      <c r="N555" s="43"/>
    </row>
    <row r="556" spans="14:14" ht="15.75" customHeight="1">
      <c r="N556" s="43"/>
    </row>
    <row r="557" spans="14:14" ht="15.75" customHeight="1">
      <c r="N557" s="43"/>
    </row>
    <row r="558" spans="14:14" ht="15.75" customHeight="1">
      <c r="N558" s="43"/>
    </row>
    <row r="559" spans="14:14" ht="15.75" customHeight="1">
      <c r="N559" s="43"/>
    </row>
    <row r="560" spans="14:14" ht="15.75" customHeight="1">
      <c r="N560" s="43"/>
    </row>
    <row r="561" spans="14:14" ht="15.75" customHeight="1">
      <c r="N561" s="43"/>
    </row>
    <row r="562" spans="14:14" ht="15.75" customHeight="1">
      <c r="N562" s="43"/>
    </row>
    <row r="563" spans="14:14" ht="15.75" customHeight="1">
      <c r="N563" s="43"/>
    </row>
    <row r="564" spans="14:14" ht="15.75" customHeight="1">
      <c r="N564" s="43"/>
    </row>
    <row r="565" spans="14:14" ht="15.75" customHeight="1">
      <c r="N565" s="43"/>
    </row>
    <row r="566" spans="14:14" ht="15.75" customHeight="1">
      <c r="N566" s="43"/>
    </row>
    <row r="567" spans="14:14" ht="15.75" customHeight="1">
      <c r="N567" s="43"/>
    </row>
    <row r="568" spans="14:14" ht="15.75" customHeight="1">
      <c r="N568" s="43"/>
    </row>
    <row r="569" spans="14:14" ht="15.75" customHeight="1">
      <c r="N569" s="43"/>
    </row>
    <row r="570" spans="14:14" ht="15.75" customHeight="1">
      <c r="N570" s="43"/>
    </row>
    <row r="571" spans="14:14" ht="15.75" customHeight="1">
      <c r="N571" s="43"/>
    </row>
    <row r="572" spans="14:14" ht="15.75" customHeight="1">
      <c r="N572" s="43"/>
    </row>
    <row r="573" spans="14:14" ht="15.75" customHeight="1">
      <c r="N573" s="43"/>
    </row>
    <row r="574" spans="14:14" ht="15.75" customHeight="1">
      <c r="N574" s="43"/>
    </row>
    <row r="575" spans="14:14" ht="15.75" customHeight="1">
      <c r="N575" s="43"/>
    </row>
    <row r="576" spans="14:14" ht="15.75" customHeight="1">
      <c r="N576" s="43"/>
    </row>
    <row r="577" spans="14:14" ht="15.75" customHeight="1">
      <c r="N577" s="43"/>
    </row>
    <row r="578" spans="14:14" ht="15.75" customHeight="1">
      <c r="N578" s="43"/>
    </row>
    <row r="579" spans="14:14" ht="15.75" customHeight="1">
      <c r="N579" s="43"/>
    </row>
    <row r="580" spans="14:14" ht="15.75" customHeight="1">
      <c r="N580" s="43"/>
    </row>
    <row r="581" spans="14:14" ht="15.75" customHeight="1">
      <c r="N581" s="43"/>
    </row>
    <row r="582" spans="14:14" ht="15.75" customHeight="1">
      <c r="N582" s="43"/>
    </row>
    <row r="583" spans="14:14" ht="15.75" customHeight="1">
      <c r="N583" s="43"/>
    </row>
    <row r="584" spans="14:14" ht="15.75" customHeight="1">
      <c r="N584" s="43"/>
    </row>
    <row r="585" spans="14:14" ht="15.75" customHeight="1">
      <c r="N585" s="43"/>
    </row>
    <row r="586" spans="14:14" ht="15.75" customHeight="1">
      <c r="N586" s="43"/>
    </row>
    <row r="587" spans="14:14" ht="15.75" customHeight="1">
      <c r="N587" s="43"/>
    </row>
    <row r="588" spans="14:14" ht="15.75" customHeight="1">
      <c r="N588" s="43"/>
    </row>
    <row r="589" spans="14:14" ht="15.75" customHeight="1">
      <c r="N589" s="43"/>
    </row>
    <row r="590" spans="14:14" ht="15.75" customHeight="1">
      <c r="N590" s="43"/>
    </row>
    <row r="591" spans="14:14" ht="15.75" customHeight="1">
      <c r="N591" s="43"/>
    </row>
    <row r="592" spans="14:14" ht="15.75" customHeight="1">
      <c r="N592" s="43"/>
    </row>
    <row r="593" spans="14:14" ht="15.75" customHeight="1">
      <c r="N593" s="43"/>
    </row>
    <row r="594" spans="14:14" ht="15.75" customHeight="1">
      <c r="N594" s="43"/>
    </row>
    <row r="595" spans="14:14" ht="15.75" customHeight="1">
      <c r="N595" s="43"/>
    </row>
    <row r="596" spans="14:14" ht="15.75" customHeight="1">
      <c r="N596" s="43"/>
    </row>
    <row r="597" spans="14:14" ht="15.75" customHeight="1">
      <c r="N597" s="43"/>
    </row>
    <row r="598" spans="14:14" ht="15.75" customHeight="1">
      <c r="N598" s="43"/>
    </row>
    <row r="599" spans="14:14" ht="15.75" customHeight="1">
      <c r="N599" s="43"/>
    </row>
    <row r="600" spans="14:14" ht="15.75" customHeight="1">
      <c r="N600" s="43"/>
    </row>
    <row r="601" spans="14:14" ht="15.75" customHeight="1">
      <c r="N601" s="43"/>
    </row>
    <row r="602" spans="14:14" ht="15.75" customHeight="1">
      <c r="N602" s="43"/>
    </row>
    <row r="603" spans="14:14" ht="15.75" customHeight="1">
      <c r="N603" s="43"/>
    </row>
    <row r="604" spans="14:14" ht="15.75" customHeight="1">
      <c r="N604" s="43"/>
    </row>
    <row r="605" spans="14:14" ht="15.75" customHeight="1">
      <c r="N605" s="43"/>
    </row>
    <row r="606" spans="14:14" ht="15.75" customHeight="1">
      <c r="N606" s="43"/>
    </row>
    <row r="607" spans="14:14" ht="15.75" customHeight="1">
      <c r="N607" s="43"/>
    </row>
    <row r="608" spans="14:14" ht="15.75" customHeight="1">
      <c r="N608" s="43"/>
    </row>
    <row r="609" spans="14:14" ht="15.75" customHeight="1">
      <c r="N609" s="43"/>
    </row>
    <row r="610" spans="14:14" ht="15.75" customHeight="1">
      <c r="N610" s="43"/>
    </row>
    <row r="611" spans="14:14" ht="15.75" customHeight="1">
      <c r="N611" s="43"/>
    </row>
    <row r="612" spans="14:14" ht="15.75" customHeight="1">
      <c r="N612" s="43"/>
    </row>
    <row r="613" spans="14:14" ht="15.75" customHeight="1">
      <c r="N613" s="43"/>
    </row>
    <row r="614" spans="14:14" ht="15.75" customHeight="1">
      <c r="N614" s="43"/>
    </row>
    <row r="615" spans="14:14" ht="15.75" customHeight="1">
      <c r="N615" s="43"/>
    </row>
    <row r="616" spans="14:14" ht="15.75" customHeight="1">
      <c r="N616" s="43"/>
    </row>
    <row r="617" spans="14:14" ht="15.75" customHeight="1">
      <c r="N617" s="43"/>
    </row>
    <row r="618" spans="14:14" ht="15.75" customHeight="1">
      <c r="N618" s="43"/>
    </row>
    <row r="619" spans="14:14" ht="15.75" customHeight="1">
      <c r="N619" s="43"/>
    </row>
    <row r="620" spans="14:14" ht="15.75" customHeight="1">
      <c r="N620" s="43"/>
    </row>
    <row r="621" spans="14:14" ht="15.75" customHeight="1">
      <c r="N621" s="43"/>
    </row>
    <row r="622" spans="14:14" ht="15.75" customHeight="1">
      <c r="N622" s="43"/>
    </row>
    <row r="623" spans="14:14" ht="15.75" customHeight="1">
      <c r="N623" s="43"/>
    </row>
    <row r="624" spans="14:14" ht="15.75" customHeight="1">
      <c r="N624" s="43"/>
    </row>
    <row r="625" spans="14:14" ht="15.75" customHeight="1">
      <c r="N625" s="43"/>
    </row>
    <row r="626" spans="14:14" ht="15.75" customHeight="1">
      <c r="N626" s="43"/>
    </row>
    <row r="627" spans="14:14" ht="15.75" customHeight="1">
      <c r="N627" s="43"/>
    </row>
    <row r="628" spans="14:14" ht="15.75" customHeight="1">
      <c r="N628" s="43"/>
    </row>
    <row r="629" spans="14:14" ht="15.75" customHeight="1">
      <c r="N629" s="43"/>
    </row>
    <row r="630" spans="14:14" ht="15.75" customHeight="1">
      <c r="N630" s="43"/>
    </row>
    <row r="631" spans="14:14" ht="15.75" customHeight="1">
      <c r="N631" s="43"/>
    </row>
    <row r="632" spans="14:14" ht="15.75" customHeight="1">
      <c r="N632" s="43"/>
    </row>
    <row r="633" spans="14:14" ht="15.75" customHeight="1">
      <c r="N633" s="43"/>
    </row>
    <row r="634" spans="14:14" ht="15.75" customHeight="1">
      <c r="N634" s="43"/>
    </row>
    <row r="635" spans="14:14" ht="15.75" customHeight="1">
      <c r="N635" s="43"/>
    </row>
    <row r="636" spans="14:14" ht="15.75" customHeight="1">
      <c r="N636" s="43"/>
    </row>
    <row r="637" spans="14:14" ht="15.75" customHeight="1">
      <c r="N637" s="43"/>
    </row>
    <row r="638" spans="14:14" ht="15.75" customHeight="1">
      <c r="N638" s="43"/>
    </row>
    <row r="639" spans="14:14" ht="15.75" customHeight="1">
      <c r="N639" s="43"/>
    </row>
    <row r="640" spans="14:14" ht="15.75" customHeight="1">
      <c r="N640" s="43"/>
    </row>
    <row r="641" spans="14:14" ht="15.75" customHeight="1">
      <c r="N641" s="43"/>
    </row>
    <row r="642" spans="14:14" ht="15.75" customHeight="1">
      <c r="N642" s="43"/>
    </row>
    <row r="643" spans="14:14" ht="15.75" customHeight="1">
      <c r="N643" s="43"/>
    </row>
    <row r="644" spans="14:14" ht="15.75" customHeight="1">
      <c r="N644" s="43"/>
    </row>
    <row r="645" spans="14:14" ht="15.75" customHeight="1">
      <c r="N645" s="43"/>
    </row>
    <row r="646" spans="14:14" ht="15.75" customHeight="1">
      <c r="N646" s="43"/>
    </row>
    <row r="647" spans="14:14" ht="15.75" customHeight="1">
      <c r="N647" s="43"/>
    </row>
    <row r="648" spans="14:14" ht="15.75" customHeight="1">
      <c r="N648" s="43"/>
    </row>
    <row r="649" spans="14:14" ht="15.75" customHeight="1">
      <c r="N649" s="43"/>
    </row>
    <row r="650" spans="14:14" ht="15.75" customHeight="1">
      <c r="N650" s="43"/>
    </row>
    <row r="651" spans="14:14" ht="15.75" customHeight="1">
      <c r="N651" s="43"/>
    </row>
    <row r="652" spans="14:14" ht="15.75" customHeight="1">
      <c r="N652" s="43"/>
    </row>
    <row r="653" spans="14:14" ht="15.75" customHeight="1">
      <c r="N653" s="43"/>
    </row>
    <row r="654" spans="14:14" ht="15.75" customHeight="1">
      <c r="N654" s="43"/>
    </row>
    <row r="655" spans="14:14" ht="15.75" customHeight="1">
      <c r="N655" s="43"/>
    </row>
    <row r="656" spans="14:14" ht="15.75" customHeight="1">
      <c r="N656" s="43"/>
    </row>
    <row r="657" spans="14:14" ht="15.75" customHeight="1">
      <c r="N657" s="43"/>
    </row>
    <row r="658" spans="14:14" ht="15.75" customHeight="1">
      <c r="N658" s="43"/>
    </row>
    <row r="659" spans="14:14" ht="15.75" customHeight="1">
      <c r="N659" s="43"/>
    </row>
    <row r="660" spans="14:14" ht="15.75" customHeight="1">
      <c r="N660" s="43"/>
    </row>
    <row r="661" spans="14:14" ht="15.75" customHeight="1">
      <c r="N661" s="43"/>
    </row>
    <row r="662" spans="14:14" ht="15.75" customHeight="1">
      <c r="N662" s="43"/>
    </row>
    <row r="663" spans="14:14" ht="15.75" customHeight="1">
      <c r="N663" s="43"/>
    </row>
    <row r="664" spans="14:14" ht="15.75" customHeight="1">
      <c r="N664" s="43"/>
    </row>
    <row r="665" spans="14:14" ht="15.75" customHeight="1">
      <c r="N665" s="43"/>
    </row>
    <row r="666" spans="14:14" ht="15.75" customHeight="1">
      <c r="N666" s="43"/>
    </row>
    <row r="667" spans="14:14" ht="15.75" customHeight="1">
      <c r="N667" s="43"/>
    </row>
    <row r="668" spans="14:14" ht="15.75" customHeight="1">
      <c r="N668" s="43"/>
    </row>
    <row r="669" spans="14:14" ht="15.75" customHeight="1">
      <c r="N669" s="43"/>
    </row>
    <row r="670" spans="14:14" ht="15.75" customHeight="1">
      <c r="N670" s="43"/>
    </row>
    <row r="671" spans="14:14" ht="15.75" customHeight="1">
      <c r="N671" s="43"/>
    </row>
    <row r="672" spans="14:14" ht="15.75" customHeight="1">
      <c r="N672" s="43"/>
    </row>
    <row r="673" spans="14:14" ht="15.75" customHeight="1">
      <c r="N673" s="43"/>
    </row>
    <row r="674" spans="14:14" ht="15.75" customHeight="1">
      <c r="N674" s="43"/>
    </row>
    <row r="675" spans="14:14" ht="15.75" customHeight="1">
      <c r="N675" s="43"/>
    </row>
    <row r="676" spans="14:14" ht="15.75" customHeight="1">
      <c r="N676" s="43"/>
    </row>
    <row r="677" spans="14:14" ht="15.75" customHeight="1">
      <c r="N677" s="43"/>
    </row>
    <row r="678" spans="14:14" ht="15.75" customHeight="1">
      <c r="N678" s="43"/>
    </row>
    <row r="679" spans="14:14" ht="15.75" customHeight="1">
      <c r="N679" s="43"/>
    </row>
    <row r="680" spans="14:14" ht="15.75" customHeight="1">
      <c r="N680" s="43"/>
    </row>
    <row r="681" spans="14:14" ht="15.75" customHeight="1">
      <c r="N681" s="43"/>
    </row>
    <row r="682" spans="14:14" ht="15.75" customHeight="1">
      <c r="N682" s="43"/>
    </row>
    <row r="683" spans="14:14" ht="15.75" customHeight="1">
      <c r="N683" s="43"/>
    </row>
    <row r="684" spans="14:14" ht="15.75" customHeight="1">
      <c r="N684" s="43"/>
    </row>
    <row r="685" spans="14:14" ht="15.75" customHeight="1">
      <c r="N685" s="43"/>
    </row>
    <row r="686" spans="14:14" ht="15.75" customHeight="1">
      <c r="N686" s="43"/>
    </row>
    <row r="687" spans="14:14" ht="15.75" customHeight="1">
      <c r="N687" s="43"/>
    </row>
    <row r="688" spans="14:14" ht="15.75" customHeight="1">
      <c r="N688" s="43"/>
    </row>
    <row r="689" spans="14:14" ht="15.75" customHeight="1">
      <c r="N689" s="43"/>
    </row>
    <row r="690" spans="14:14" ht="15.75" customHeight="1">
      <c r="N690" s="43"/>
    </row>
    <row r="691" spans="14:14" ht="15.75" customHeight="1">
      <c r="N691" s="43"/>
    </row>
    <row r="692" spans="14:14" ht="15.75" customHeight="1">
      <c r="N692" s="43"/>
    </row>
    <row r="693" spans="14:14" ht="15.75" customHeight="1">
      <c r="N693" s="43"/>
    </row>
    <row r="694" spans="14:14" ht="15.75" customHeight="1">
      <c r="N694" s="43"/>
    </row>
    <row r="695" spans="14:14" ht="15.75" customHeight="1">
      <c r="N695" s="43"/>
    </row>
    <row r="696" spans="14:14" ht="15.75" customHeight="1">
      <c r="N696" s="43"/>
    </row>
    <row r="697" spans="14:14" ht="15.75" customHeight="1">
      <c r="N697" s="43"/>
    </row>
    <row r="698" spans="14:14" ht="15.75" customHeight="1">
      <c r="N698" s="43"/>
    </row>
    <row r="699" spans="14:14" ht="15.75" customHeight="1">
      <c r="N699" s="43"/>
    </row>
    <row r="700" spans="14:14" ht="15.75" customHeight="1">
      <c r="N700" s="43"/>
    </row>
    <row r="701" spans="14:14" ht="15.75" customHeight="1">
      <c r="N701" s="43"/>
    </row>
    <row r="702" spans="14:14" ht="15.75" customHeight="1">
      <c r="N702" s="43"/>
    </row>
    <row r="703" spans="14:14" ht="15.75" customHeight="1">
      <c r="N703" s="43"/>
    </row>
    <row r="704" spans="14:14" ht="15.75" customHeight="1">
      <c r="N704" s="43"/>
    </row>
    <row r="705" spans="14:14" ht="15.75" customHeight="1">
      <c r="N705" s="43"/>
    </row>
    <row r="706" spans="14:14" ht="15.75" customHeight="1">
      <c r="N706" s="43"/>
    </row>
    <row r="707" spans="14:14" ht="15.75" customHeight="1">
      <c r="N707" s="43"/>
    </row>
    <row r="708" spans="14:14" ht="15.75" customHeight="1">
      <c r="N708" s="43"/>
    </row>
    <row r="709" spans="14:14" ht="15.75" customHeight="1">
      <c r="N709" s="43"/>
    </row>
    <row r="710" spans="14:14" ht="15.75" customHeight="1">
      <c r="N710" s="43"/>
    </row>
    <row r="711" spans="14:14" ht="15.75" customHeight="1">
      <c r="N711" s="43"/>
    </row>
    <row r="712" spans="14:14" ht="15.75" customHeight="1">
      <c r="N712" s="43"/>
    </row>
    <row r="713" spans="14:14" ht="15.75" customHeight="1">
      <c r="N713" s="43"/>
    </row>
    <row r="714" spans="14:14" ht="15.75" customHeight="1">
      <c r="N714" s="43"/>
    </row>
    <row r="715" spans="14:14" ht="15.75" customHeight="1">
      <c r="N715" s="43"/>
    </row>
    <row r="716" spans="14:14" ht="15.75" customHeight="1">
      <c r="N716" s="43"/>
    </row>
    <row r="717" spans="14:14" ht="15.75" customHeight="1">
      <c r="N717" s="43"/>
    </row>
    <row r="718" spans="14:14" ht="15.75" customHeight="1">
      <c r="N718" s="43"/>
    </row>
    <row r="719" spans="14:14" ht="15.75" customHeight="1">
      <c r="N719" s="43"/>
    </row>
    <row r="720" spans="14:14" ht="15.75" customHeight="1">
      <c r="N720" s="43"/>
    </row>
    <row r="721" spans="14:14" ht="15.75" customHeight="1">
      <c r="N721" s="43"/>
    </row>
    <row r="722" spans="14:14" ht="15.75" customHeight="1">
      <c r="N722" s="43"/>
    </row>
    <row r="723" spans="14:14" ht="15.75" customHeight="1">
      <c r="N723" s="43"/>
    </row>
    <row r="724" spans="14:14" ht="15.75" customHeight="1">
      <c r="N724" s="43"/>
    </row>
    <row r="725" spans="14:14" ht="15.75" customHeight="1">
      <c r="N725" s="43"/>
    </row>
    <row r="726" spans="14:14" ht="15.75" customHeight="1">
      <c r="N726" s="43"/>
    </row>
    <row r="727" spans="14:14" ht="15.75" customHeight="1">
      <c r="N727" s="43"/>
    </row>
    <row r="728" spans="14:14" ht="15.75" customHeight="1">
      <c r="N728" s="43"/>
    </row>
    <row r="729" spans="14:14" ht="15.75" customHeight="1">
      <c r="N729" s="43"/>
    </row>
    <row r="730" spans="14:14" ht="15.75" customHeight="1">
      <c r="N730" s="43"/>
    </row>
    <row r="731" spans="14:14" ht="15.75" customHeight="1">
      <c r="N731" s="43"/>
    </row>
    <row r="732" spans="14:14" ht="15.75" customHeight="1">
      <c r="N732" s="43"/>
    </row>
    <row r="733" spans="14:14" ht="15.75" customHeight="1">
      <c r="N733" s="43"/>
    </row>
    <row r="734" spans="14:14" ht="15.75" customHeight="1">
      <c r="N734" s="43"/>
    </row>
    <row r="735" spans="14:14" ht="15.75" customHeight="1">
      <c r="N735" s="43"/>
    </row>
    <row r="736" spans="14:14" ht="15.75" customHeight="1">
      <c r="N736" s="43"/>
    </row>
    <row r="737" spans="14:14" ht="15.75" customHeight="1">
      <c r="N737" s="43"/>
    </row>
    <row r="738" spans="14:14" ht="15.75" customHeight="1">
      <c r="N738" s="43"/>
    </row>
    <row r="739" spans="14:14" ht="15.75" customHeight="1">
      <c r="N739" s="43"/>
    </row>
    <row r="740" spans="14:14" ht="15.75" customHeight="1">
      <c r="N740" s="43"/>
    </row>
    <row r="741" spans="14:14" ht="15.75" customHeight="1">
      <c r="N741" s="43"/>
    </row>
    <row r="742" spans="14:14" ht="15.75" customHeight="1">
      <c r="N742" s="43"/>
    </row>
    <row r="743" spans="14:14" ht="15.75" customHeight="1">
      <c r="N743" s="43"/>
    </row>
    <row r="744" spans="14:14" ht="15.75" customHeight="1">
      <c r="N744" s="43"/>
    </row>
    <row r="745" spans="14:14" ht="15.75" customHeight="1">
      <c r="N745" s="43"/>
    </row>
    <row r="746" spans="14:14" ht="15.75" customHeight="1">
      <c r="N746" s="43"/>
    </row>
    <row r="747" spans="14:14" ht="15.75" customHeight="1">
      <c r="N747" s="43"/>
    </row>
    <row r="748" spans="14:14" ht="15.75" customHeight="1">
      <c r="N748" s="43"/>
    </row>
    <row r="749" spans="14:14" ht="15.75" customHeight="1">
      <c r="N749" s="43"/>
    </row>
    <row r="750" spans="14:14" ht="15.75" customHeight="1">
      <c r="N750" s="43"/>
    </row>
    <row r="751" spans="14:14" ht="15.75" customHeight="1">
      <c r="N751" s="43"/>
    </row>
    <row r="752" spans="14:14" ht="15.75" customHeight="1">
      <c r="N752" s="43"/>
    </row>
    <row r="753" spans="14:14" ht="15.75" customHeight="1">
      <c r="N753" s="43"/>
    </row>
    <row r="754" spans="14:14" ht="15.75" customHeight="1">
      <c r="N754" s="43"/>
    </row>
    <row r="755" spans="14:14" ht="15.75" customHeight="1">
      <c r="N755" s="43"/>
    </row>
    <row r="756" spans="14:14" ht="15.75" customHeight="1">
      <c r="N756" s="43"/>
    </row>
    <row r="757" spans="14:14" ht="15.75" customHeight="1">
      <c r="N757" s="43"/>
    </row>
    <row r="758" spans="14:14" ht="15.75" customHeight="1">
      <c r="N758" s="43"/>
    </row>
    <row r="759" spans="14:14" ht="15.75" customHeight="1">
      <c r="N759" s="43"/>
    </row>
    <row r="760" spans="14:14" ht="15.75" customHeight="1">
      <c r="N760" s="43"/>
    </row>
    <row r="761" spans="14:14" ht="15.75" customHeight="1">
      <c r="N761" s="43"/>
    </row>
    <row r="762" spans="14:14" ht="15.75" customHeight="1">
      <c r="N762" s="43"/>
    </row>
    <row r="763" spans="14:14" ht="15.75" customHeight="1">
      <c r="N763" s="43"/>
    </row>
    <row r="764" spans="14:14" ht="15.75" customHeight="1">
      <c r="N764" s="43"/>
    </row>
    <row r="765" spans="14:14" ht="15.75" customHeight="1">
      <c r="N765" s="43"/>
    </row>
    <row r="766" spans="14:14" ht="15.75" customHeight="1">
      <c r="N766" s="43"/>
    </row>
    <row r="767" spans="14:14" ht="15.75" customHeight="1">
      <c r="N767" s="43"/>
    </row>
    <row r="768" spans="14:14" ht="15.75" customHeight="1">
      <c r="N768" s="43"/>
    </row>
    <row r="769" spans="14:14" ht="15.75" customHeight="1">
      <c r="N769" s="43"/>
    </row>
    <row r="770" spans="14:14" ht="15.75" customHeight="1">
      <c r="N770" s="43"/>
    </row>
    <row r="771" spans="14:14" ht="15.75" customHeight="1">
      <c r="N771" s="43"/>
    </row>
    <row r="772" spans="14:14" ht="15.75" customHeight="1">
      <c r="N772" s="43"/>
    </row>
    <row r="773" spans="14:14" ht="15.75" customHeight="1">
      <c r="N773" s="43"/>
    </row>
    <row r="774" spans="14:14" ht="15.75" customHeight="1">
      <c r="N774" s="43"/>
    </row>
    <row r="775" spans="14:14" ht="15.75" customHeight="1">
      <c r="N775" s="43"/>
    </row>
    <row r="776" spans="14:14" ht="15.75" customHeight="1">
      <c r="N776" s="43"/>
    </row>
    <row r="777" spans="14:14" ht="15.75" customHeight="1">
      <c r="N777" s="43"/>
    </row>
    <row r="778" spans="14:14" ht="15.75" customHeight="1">
      <c r="N778" s="43"/>
    </row>
    <row r="779" spans="14:14" ht="15.75" customHeight="1">
      <c r="N779" s="43"/>
    </row>
    <row r="780" spans="14:14" ht="15.75" customHeight="1">
      <c r="N780" s="43"/>
    </row>
    <row r="781" spans="14:14" ht="15.75" customHeight="1">
      <c r="N781" s="43"/>
    </row>
    <row r="782" spans="14:14" ht="15.75" customHeight="1">
      <c r="N782" s="43"/>
    </row>
    <row r="783" spans="14:14" ht="15.75" customHeight="1">
      <c r="N783" s="43"/>
    </row>
    <row r="784" spans="14:14" ht="15.75" customHeight="1">
      <c r="N784" s="43"/>
    </row>
    <row r="785" spans="14:14" ht="15.75" customHeight="1">
      <c r="N785" s="43"/>
    </row>
    <row r="786" spans="14:14" ht="15.75" customHeight="1">
      <c r="N786" s="43"/>
    </row>
    <row r="787" spans="14:14" ht="15.75" customHeight="1">
      <c r="N787" s="43"/>
    </row>
    <row r="788" spans="14:14" ht="15.75" customHeight="1">
      <c r="N788" s="43"/>
    </row>
    <row r="789" spans="14:14" ht="15.75" customHeight="1">
      <c r="N789" s="43"/>
    </row>
    <row r="790" spans="14:14" ht="15.75" customHeight="1">
      <c r="N790" s="43"/>
    </row>
    <row r="791" spans="14:14" ht="15.75" customHeight="1">
      <c r="N791" s="43"/>
    </row>
    <row r="792" spans="14:14" ht="15.75" customHeight="1">
      <c r="N792" s="43"/>
    </row>
    <row r="793" spans="14:14" ht="15.75" customHeight="1">
      <c r="N793" s="43"/>
    </row>
    <row r="794" spans="14:14" ht="15.75" customHeight="1">
      <c r="N794" s="43"/>
    </row>
    <row r="795" spans="14:14" ht="15.75" customHeight="1">
      <c r="N795" s="43"/>
    </row>
    <row r="796" spans="14:14" ht="15.75" customHeight="1">
      <c r="N796" s="43"/>
    </row>
    <row r="797" spans="14:14" ht="15.75" customHeight="1">
      <c r="N797" s="43"/>
    </row>
    <row r="798" spans="14:14" ht="15.75" customHeight="1">
      <c r="N798" s="43"/>
    </row>
    <row r="799" spans="14:14" ht="15.75" customHeight="1">
      <c r="N799" s="43"/>
    </row>
    <row r="800" spans="14:14" ht="15.75" customHeight="1">
      <c r="N800" s="43"/>
    </row>
    <row r="801" spans="14:14" ht="15.75" customHeight="1">
      <c r="N801" s="43"/>
    </row>
    <row r="802" spans="14:14" ht="15.75" customHeight="1">
      <c r="N802" s="43"/>
    </row>
    <row r="803" spans="14:14" ht="15.75" customHeight="1">
      <c r="N803" s="43"/>
    </row>
    <row r="804" spans="14:14" ht="15.75" customHeight="1">
      <c r="N804" s="43"/>
    </row>
    <row r="805" spans="14:14" ht="15.75" customHeight="1">
      <c r="N805" s="43"/>
    </row>
    <row r="806" spans="14:14" ht="15.75" customHeight="1">
      <c r="N806" s="43"/>
    </row>
    <row r="807" spans="14:14" ht="15.75" customHeight="1">
      <c r="N807" s="43"/>
    </row>
    <row r="808" spans="14:14" ht="15.75" customHeight="1">
      <c r="N808" s="43"/>
    </row>
    <row r="809" spans="14:14" ht="15.75" customHeight="1">
      <c r="N809" s="43"/>
    </row>
    <row r="810" spans="14:14" ht="15.75" customHeight="1">
      <c r="N810" s="43"/>
    </row>
    <row r="811" spans="14:14" ht="15.75" customHeight="1">
      <c r="N811" s="43"/>
    </row>
    <row r="812" spans="14:14" ht="15.75" customHeight="1">
      <c r="N812" s="43"/>
    </row>
    <row r="813" spans="14:14" ht="15.75" customHeight="1">
      <c r="N813" s="43"/>
    </row>
    <row r="814" spans="14:14" ht="15.75" customHeight="1">
      <c r="N814" s="43"/>
    </row>
    <row r="815" spans="14:14" ht="15.75" customHeight="1">
      <c r="N815" s="43"/>
    </row>
    <row r="816" spans="14:14" ht="15.75" customHeight="1">
      <c r="N816" s="43"/>
    </row>
    <row r="817" spans="14:14" ht="15.75" customHeight="1">
      <c r="N817" s="43"/>
    </row>
    <row r="818" spans="14:14" ht="15.75" customHeight="1">
      <c r="N818" s="43"/>
    </row>
    <row r="819" spans="14:14" ht="15.75" customHeight="1">
      <c r="N819" s="43"/>
    </row>
    <row r="820" spans="14:14" ht="15.75" customHeight="1">
      <c r="N820" s="43"/>
    </row>
    <row r="821" spans="14:14" ht="15.75" customHeight="1">
      <c r="N821" s="43"/>
    </row>
    <row r="822" spans="14:14" ht="15.75" customHeight="1">
      <c r="N822" s="43"/>
    </row>
    <row r="823" spans="14:14" ht="15.75" customHeight="1">
      <c r="N823" s="43"/>
    </row>
    <row r="824" spans="14:14" ht="15.75" customHeight="1">
      <c r="N824" s="43"/>
    </row>
    <row r="825" spans="14:14" ht="15.75" customHeight="1">
      <c r="N825" s="43"/>
    </row>
    <row r="826" spans="14:14" ht="15.75" customHeight="1">
      <c r="N826" s="43"/>
    </row>
    <row r="827" spans="14:14" ht="15.75" customHeight="1">
      <c r="N827" s="43"/>
    </row>
    <row r="828" spans="14:14" ht="15.75" customHeight="1">
      <c r="N828" s="43"/>
    </row>
    <row r="829" spans="14:14" ht="15.75" customHeight="1">
      <c r="N829" s="43"/>
    </row>
    <row r="830" spans="14:14" ht="15.75" customHeight="1">
      <c r="N830" s="43"/>
    </row>
    <row r="831" spans="14:14" ht="15.75" customHeight="1">
      <c r="N831" s="43"/>
    </row>
    <row r="832" spans="14:14" ht="15.75" customHeight="1">
      <c r="N832" s="43"/>
    </row>
    <row r="833" spans="14:14" ht="15.75" customHeight="1">
      <c r="N833" s="43"/>
    </row>
    <row r="834" spans="14:14" ht="15.75" customHeight="1">
      <c r="N834" s="43"/>
    </row>
    <row r="835" spans="14:14" ht="15.75" customHeight="1">
      <c r="N835" s="43"/>
    </row>
    <row r="836" spans="14:14" ht="15.75" customHeight="1">
      <c r="N836" s="43"/>
    </row>
    <row r="837" spans="14:14" ht="15.75" customHeight="1">
      <c r="N837" s="43"/>
    </row>
    <row r="838" spans="14:14" ht="15.75" customHeight="1">
      <c r="N838" s="43"/>
    </row>
    <row r="839" spans="14:14" ht="15.75" customHeight="1">
      <c r="N839" s="43"/>
    </row>
    <row r="840" spans="14:14" ht="15.75" customHeight="1">
      <c r="N840" s="43"/>
    </row>
    <row r="841" spans="14:14" ht="15.75" customHeight="1">
      <c r="N841" s="43"/>
    </row>
    <row r="842" spans="14:14" ht="15.75" customHeight="1">
      <c r="N842" s="43"/>
    </row>
    <row r="843" spans="14:14" ht="15.75" customHeight="1">
      <c r="N843" s="43"/>
    </row>
    <row r="844" spans="14:14" ht="15.75" customHeight="1">
      <c r="N844" s="43"/>
    </row>
    <row r="845" spans="14:14" ht="15.75" customHeight="1">
      <c r="N845" s="43"/>
    </row>
    <row r="846" spans="14:14" ht="15.75" customHeight="1">
      <c r="N846" s="43"/>
    </row>
    <row r="847" spans="14:14" ht="15.75" customHeight="1">
      <c r="N847" s="43"/>
    </row>
    <row r="848" spans="14:14" ht="15.75" customHeight="1">
      <c r="N848" s="43"/>
    </row>
    <row r="849" spans="14:14" ht="15.75" customHeight="1">
      <c r="N849" s="43"/>
    </row>
    <row r="850" spans="14:14" ht="15.75" customHeight="1">
      <c r="N850" s="43"/>
    </row>
    <row r="851" spans="14:14" ht="15.75" customHeight="1">
      <c r="N851" s="43"/>
    </row>
    <row r="852" spans="14:14" ht="15.75" customHeight="1">
      <c r="N852" s="43"/>
    </row>
    <row r="853" spans="14:14" ht="15.75" customHeight="1">
      <c r="N853" s="43"/>
    </row>
    <row r="854" spans="14:14" ht="15.75" customHeight="1">
      <c r="N854" s="43"/>
    </row>
    <row r="855" spans="14:14" ht="15.75" customHeight="1">
      <c r="N855" s="43"/>
    </row>
    <row r="856" spans="14:14" ht="15.75" customHeight="1">
      <c r="N856" s="43"/>
    </row>
    <row r="857" spans="14:14" ht="15.75" customHeight="1">
      <c r="N857" s="43"/>
    </row>
    <row r="858" spans="14:14" ht="15.75" customHeight="1">
      <c r="N858" s="43"/>
    </row>
    <row r="859" spans="14:14" ht="15.75" customHeight="1">
      <c r="N859" s="43"/>
    </row>
    <row r="860" spans="14:14" ht="15.75" customHeight="1">
      <c r="N860" s="43"/>
    </row>
    <row r="861" spans="14:14" ht="15.75" customHeight="1">
      <c r="N861" s="43"/>
    </row>
    <row r="862" spans="14:14" ht="15.75" customHeight="1">
      <c r="N862" s="43"/>
    </row>
    <row r="863" spans="14:14" ht="15.75" customHeight="1">
      <c r="N863" s="43"/>
    </row>
    <row r="864" spans="14:14" ht="15.75" customHeight="1">
      <c r="N864" s="43"/>
    </row>
    <row r="865" spans="14:14" ht="15.75" customHeight="1">
      <c r="N865" s="43"/>
    </row>
    <row r="866" spans="14:14" ht="15.75" customHeight="1">
      <c r="N866" s="43"/>
    </row>
    <row r="867" spans="14:14" ht="15.75" customHeight="1">
      <c r="N867" s="43"/>
    </row>
    <row r="868" spans="14:14" ht="15.75" customHeight="1">
      <c r="N868" s="43"/>
    </row>
    <row r="869" spans="14:14" ht="15.75" customHeight="1">
      <c r="N869" s="43"/>
    </row>
    <row r="870" spans="14:14" ht="15.75" customHeight="1">
      <c r="N870" s="43"/>
    </row>
    <row r="871" spans="14:14" ht="15.75" customHeight="1">
      <c r="N871" s="43"/>
    </row>
    <row r="872" spans="14:14" ht="15.75" customHeight="1">
      <c r="N872" s="43"/>
    </row>
    <row r="873" spans="14:14" ht="15.75" customHeight="1">
      <c r="N873" s="43"/>
    </row>
    <row r="874" spans="14:14" ht="15.75" customHeight="1">
      <c r="N874" s="43"/>
    </row>
    <row r="875" spans="14:14" ht="15.75" customHeight="1">
      <c r="N875" s="43"/>
    </row>
    <row r="876" spans="14:14" ht="15.75" customHeight="1">
      <c r="N876" s="43"/>
    </row>
    <row r="877" spans="14:14" ht="15.75" customHeight="1">
      <c r="N877" s="43"/>
    </row>
    <row r="878" spans="14:14" ht="15.75" customHeight="1">
      <c r="N878" s="43"/>
    </row>
    <row r="879" spans="14:14" ht="15.75" customHeight="1">
      <c r="N879" s="43"/>
    </row>
    <row r="880" spans="14:14" ht="15.75" customHeight="1">
      <c r="N880" s="43"/>
    </row>
    <row r="881" spans="14:14" ht="15.75" customHeight="1">
      <c r="N881" s="43"/>
    </row>
    <row r="882" spans="14:14" ht="15.75" customHeight="1">
      <c r="N882" s="43"/>
    </row>
    <row r="883" spans="14:14" ht="15.75" customHeight="1">
      <c r="N883" s="43"/>
    </row>
    <row r="884" spans="14:14" ht="15.75" customHeight="1">
      <c r="N884" s="43"/>
    </row>
    <row r="885" spans="14:14" ht="15.75" customHeight="1">
      <c r="N885" s="43"/>
    </row>
    <row r="886" spans="14:14" ht="15.75" customHeight="1">
      <c r="N886" s="43"/>
    </row>
    <row r="887" spans="14:14" ht="15.75" customHeight="1">
      <c r="N887" s="43"/>
    </row>
    <row r="888" spans="14:14" ht="15.75" customHeight="1">
      <c r="N888" s="43"/>
    </row>
    <row r="889" spans="14:14" ht="15.75" customHeight="1">
      <c r="N889" s="43"/>
    </row>
    <row r="890" spans="14:14" ht="15.75" customHeight="1">
      <c r="N890" s="43"/>
    </row>
    <row r="891" spans="14:14" ht="15.75" customHeight="1">
      <c r="N891" s="43"/>
    </row>
    <row r="892" spans="14:14" ht="15.75" customHeight="1">
      <c r="N892" s="43"/>
    </row>
    <row r="893" spans="14:14" ht="15.75" customHeight="1">
      <c r="N893" s="43"/>
    </row>
    <row r="894" spans="14:14" ht="15.75" customHeight="1">
      <c r="N894" s="43"/>
    </row>
    <row r="895" spans="14:14" ht="15.75" customHeight="1">
      <c r="N895" s="43"/>
    </row>
    <row r="896" spans="14:14" ht="15.75" customHeight="1">
      <c r="N896" s="43"/>
    </row>
    <row r="897" spans="14:14" ht="15.75" customHeight="1">
      <c r="N897" s="43"/>
    </row>
    <row r="898" spans="14:14" ht="15.75" customHeight="1">
      <c r="N898" s="43"/>
    </row>
    <row r="899" spans="14:14" ht="15.75" customHeight="1">
      <c r="N899" s="43"/>
    </row>
    <row r="900" spans="14:14" ht="15.75" customHeight="1">
      <c r="N900" s="43"/>
    </row>
    <row r="901" spans="14:14" ht="15.75" customHeight="1">
      <c r="N901" s="43"/>
    </row>
    <row r="902" spans="14:14" ht="15.75" customHeight="1">
      <c r="N902" s="43"/>
    </row>
    <row r="903" spans="14:14" ht="15.75" customHeight="1">
      <c r="N903" s="43"/>
    </row>
    <row r="904" spans="14:14" ht="15.75" customHeight="1">
      <c r="N904" s="43"/>
    </row>
    <row r="905" spans="14:14" ht="15.75" customHeight="1">
      <c r="N905" s="43"/>
    </row>
    <row r="906" spans="14:14" ht="15.75" customHeight="1">
      <c r="N906" s="43"/>
    </row>
    <row r="907" spans="14:14" ht="15.75" customHeight="1">
      <c r="N907" s="43"/>
    </row>
    <row r="908" spans="14:14" ht="15.75" customHeight="1">
      <c r="N908" s="43"/>
    </row>
    <row r="909" spans="14:14" ht="15.75" customHeight="1">
      <c r="N909" s="43"/>
    </row>
    <row r="910" spans="14:14" ht="15.75" customHeight="1">
      <c r="N910" s="43"/>
    </row>
    <row r="911" spans="14:14" ht="15.75" customHeight="1">
      <c r="N911" s="43"/>
    </row>
    <row r="912" spans="14:14" ht="15.75" customHeight="1">
      <c r="N912" s="43"/>
    </row>
    <row r="913" spans="14:14" ht="15.75" customHeight="1">
      <c r="N913" s="43"/>
    </row>
    <row r="914" spans="14:14" ht="15.75" customHeight="1">
      <c r="N914" s="43"/>
    </row>
    <row r="915" spans="14:14" ht="15.75" customHeight="1">
      <c r="N915" s="43"/>
    </row>
    <row r="916" spans="14:14" ht="15.75" customHeight="1">
      <c r="N916" s="43"/>
    </row>
    <row r="917" spans="14:14" ht="15.75" customHeight="1">
      <c r="N917" s="43"/>
    </row>
    <row r="918" spans="14:14" ht="15.75" customHeight="1">
      <c r="N918" s="43"/>
    </row>
    <row r="919" spans="14:14" ht="15.75" customHeight="1">
      <c r="N919" s="43"/>
    </row>
    <row r="920" spans="14:14" ht="15.75" customHeight="1">
      <c r="N920" s="43"/>
    </row>
    <row r="921" spans="14:14" ht="15.75" customHeight="1">
      <c r="N921" s="43"/>
    </row>
    <row r="922" spans="14:14" ht="15.75" customHeight="1">
      <c r="N922" s="43"/>
    </row>
    <row r="923" spans="14:14" ht="15.75" customHeight="1">
      <c r="N923" s="43"/>
    </row>
    <row r="924" spans="14:14" ht="15.75" customHeight="1">
      <c r="N924" s="43"/>
    </row>
    <row r="925" spans="14:14" ht="15.75" customHeight="1">
      <c r="N925" s="43"/>
    </row>
    <row r="926" spans="14:14" ht="15.75" customHeight="1">
      <c r="N926" s="43"/>
    </row>
    <row r="927" spans="14:14" ht="15.75" customHeight="1">
      <c r="N927" s="43"/>
    </row>
    <row r="928" spans="14:14" ht="15.75" customHeight="1">
      <c r="N928" s="43"/>
    </row>
    <row r="929" spans="14:14" ht="15.75" customHeight="1">
      <c r="N929" s="43"/>
    </row>
    <row r="930" spans="14:14" ht="15.75" customHeight="1">
      <c r="N930" s="43"/>
    </row>
    <row r="931" spans="14:14" ht="15.75" customHeight="1">
      <c r="N931" s="43"/>
    </row>
    <row r="932" spans="14:14" ht="15.75" customHeight="1">
      <c r="N932" s="43"/>
    </row>
    <row r="933" spans="14:14" ht="15.75" customHeight="1">
      <c r="N933" s="43"/>
    </row>
    <row r="934" spans="14:14" ht="15.75" customHeight="1">
      <c r="N934" s="43"/>
    </row>
    <row r="935" spans="14:14" ht="15.75" customHeight="1">
      <c r="N935" s="43"/>
    </row>
    <row r="936" spans="14:14" ht="15.75" customHeight="1">
      <c r="N936" s="43"/>
    </row>
    <row r="937" spans="14:14" ht="15.75" customHeight="1">
      <c r="N937" s="43"/>
    </row>
    <row r="938" spans="14:14" ht="15.75" customHeight="1">
      <c r="N938" s="43"/>
    </row>
    <row r="939" spans="14:14" ht="15.75" customHeight="1">
      <c r="N939" s="43"/>
    </row>
    <row r="940" spans="14:14" ht="15.75" customHeight="1">
      <c r="N940" s="43"/>
    </row>
    <row r="941" spans="14:14" ht="15.75" customHeight="1">
      <c r="N941" s="43"/>
    </row>
    <row r="942" spans="14:14" ht="15.75" customHeight="1">
      <c r="N942" s="43"/>
    </row>
    <row r="943" spans="14:14" ht="15.75" customHeight="1">
      <c r="N943" s="43"/>
    </row>
    <row r="944" spans="14:14" ht="15.75" customHeight="1">
      <c r="N944" s="43"/>
    </row>
    <row r="945" spans="14:14" ht="15.75" customHeight="1">
      <c r="N945" s="43"/>
    </row>
    <row r="946" spans="14:14" ht="15.75" customHeight="1">
      <c r="N946" s="43"/>
    </row>
    <row r="947" spans="14:14" ht="15.75" customHeight="1">
      <c r="N947" s="43"/>
    </row>
    <row r="948" spans="14:14" ht="15.75" customHeight="1">
      <c r="N948" s="43"/>
    </row>
    <row r="949" spans="14:14" ht="15.75" customHeight="1">
      <c r="N949" s="43"/>
    </row>
    <row r="950" spans="14:14" ht="15.75" customHeight="1">
      <c r="N950" s="43"/>
    </row>
    <row r="951" spans="14:14" ht="15.75" customHeight="1">
      <c r="N951" s="43"/>
    </row>
    <row r="952" spans="14:14" ht="15.75" customHeight="1">
      <c r="N952" s="43"/>
    </row>
    <row r="953" spans="14:14" ht="15.75" customHeight="1">
      <c r="N953" s="43"/>
    </row>
    <row r="954" spans="14:14" ht="15.75" customHeight="1">
      <c r="N954" s="43"/>
    </row>
    <row r="955" spans="14:14" ht="15.75" customHeight="1">
      <c r="N955" s="43"/>
    </row>
    <row r="956" spans="14:14" ht="15.75" customHeight="1">
      <c r="N956" s="43"/>
    </row>
    <row r="957" spans="14:14" ht="15.75" customHeight="1">
      <c r="N957" s="43"/>
    </row>
    <row r="958" spans="14:14" ht="15.75" customHeight="1">
      <c r="N958" s="43"/>
    </row>
    <row r="959" spans="14:14" ht="15.75" customHeight="1">
      <c r="N959" s="43"/>
    </row>
    <row r="960" spans="14:14" ht="15.75" customHeight="1">
      <c r="N960" s="43"/>
    </row>
    <row r="961" spans="14:14" ht="15.75" customHeight="1">
      <c r="N961" s="43"/>
    </row>
    <row r="962" spans="14:14" ht="15.75" customHeight="1">
      <c r="N962" s="43"/>
    </row>
    <row r="963" spans="14:14" ht="15.75" customHeight="1">
      <c r="N963" s="43"/>
    </row>
    <row r="964" spans="14:14" ht="15.75" customHeight="1">
      <c r="N964" s="43"/>
    </row>
    <row r="965" spans="14:14" ht="15.75" customHeight="1">
      <c r="N965" s="43"/>
    </row>
    <row r="966" spans="14:14" ht="15.75" customHeight="1">
      <c r="N966" s="43"/>
    </row>
    <row r="967" spans="14:14" ht="15.75" customHeight="1">
      <c r="N967" s="43"/>
    </row>
    <row r="968" spans="14:14" ht="15.75" customHeight="1">
      <c r="N968" s="43"/>
    </row>
    <row r="969" spans="14:14" ht="15.75" customHeight="1">
      <c r="N969" s="43"/>
    </row>
    <row r="970" spans="14:14" ht="15.75" customHeight="1">
      <c r="N970" s="43"/>
    </row>
    <row r="971" spans="14:14" ht="15.75" customHeight="1">
      <c r="N971" s="43"/>
    </row>
    <row r="972" spans="14:14" ht="15.75" customHeight="1">
      <c r="N972" s="43"/>
    </row>
    <row r="973" spans="14:14" ht="15.75" customHeight="1">
      <c r="N973" s="43"/>
    </row>
    <row r="974" spans="14:14" ht="15" customHeight="1">
      <c r="N974" s="43"/>
    </row>
    <row r="975" spans="14:14" ht="15" customHeight="1">
      <c r="N975" s="43"/>
    </row>
    <row r="976" spans="14:14" ht="15" customHeight="1">
      <c r="N976" s="43"/>
    </row>
    <row r="977" spans="14:14" ht="15" customHeight="1">
      <c r="N977" s="43"/>
    </row>
    <row r="978" spans="14:14" ht="15" customHeight="1">
      <c r="N978" s="43"/>
    </row>
    <row r="979" spans="14:14" ht="15" customHeight="1">
      <c r="N979" s="43"/>
    </row>
    <row r="980" spans="14:14" ht="15" customHeight="1">
      <c r="N980" s="43"/>
    </row>
    <row r="981" spans="14:14" ht="15" customHeight="1">
      <c r="N981" s="43"/>
    </row>
    <row r="982" spans="14:14" ht="15" customHeight="1">
      <c r="N982" s="43"/>
    </row>
    <row r="983" spans="14:14" ht="15" customHeight="1">
      <c r="N983" s="43"/>
    </row>
    <row r="984" spans="14:14" ht="15" customHeight="1">
      <c r="N984" s="43"/>
    </row>
    <row r="985" spans="14:14" ht="15" customHeight="1">
      <c r="N985" s="43"/>
    </row>
    <row r="986" spans="14:14" ht="15" customHeight="1">
      <c r="N986" s="43"/>
    </row>
    <row r="987" spans="14:14" ht="15" customHeight="1">
      <c r="N987" s="43"/>
    </row>
    <row r="988" spans="14:14" ht="15" customHeight="1">
      <c r="N988" s="43"/>
    </row>
    <row r="989" spans="14:14" ht="15" customHeight="1">
      <c r="N989" s="43"/>
    </row>
    <row r="990" spans="14:14" ht="15" customHeight="1">
      <c r="N990" s="43"/>
    </row>
    <row r="991" spans="14:14" ht="15" customHeight="1">
      <c r="N991" s="43"/>
    </row>
    <row r="992" spans="14:14" ht="15" customHeight="1">
      <c r="N992" s="43"/>
    </row>
    <row r="993" spans="14:14" ht="15" customHeight="1">
      <c r="N993" s="43"/>
    </row>
    <row r="994" spans="14:14" ht="15" customHeight="1">
      <c r="N994" s="43"/>
    </row>
    <row r="995" spans="14:14" ht="15" customHeight="1">
      <c r="N995" s="43"/>
    </row>
    <row r="996" spans="14:14" ht="15" customHeight="1">
      <c r="N996" s="43"/>
    </row>
    <row r="997" spans="14:14" ht="15" customHeight="1">
      <c r="N997" s="43"/>
    </row>
    <row r="998" spans="14:14" ht="15" customHeight="1">
      <c r="N998" s="43"/>
    </row>
    <row r="999" spans="14:14" ht="15" customHeight="1">
      <c r="N999" s="43"/>
    </row>
    <row r="1000" spans="14:14" ht="15" customHeight="1">
      <c r="N1000" s="43"/>
    </row>
    <row r="1001" spans="14:14" ht="15" customHeight="1">
      <c r="N1001" s="43"/>
    </row>
    <row r="1002" spans="14:14" ht="15" customHeight="1">
      <c r="N1002" s="43"/>
    </row>
  </sheetData>
  <mergeCells count="7">
    <mergeCell ref="L1:M1"/>
    <mergeCell ref="I2:J2"/>
    <mergeCell ref="A25:D25"/>
    <mergeCell ref="I25:J25"/>
    <mergeCell ref="C1:D1"/>
    <mergeCell ref="E1:F1"/>
    <mergeCell ref="H1:I1"/>
  </mergeCells>
  <dataValidations count="18">
    <dataValidation type="list" allowBlank="1" showErrorMessage="1" sqref="E3" xr:uid="{00000000-0002-0000-0100-000000000000}">
      <formula1>"ШТ.,Штук,Кол-во"</formula1>
    </dataValidation>
    <dataValidation type="list" allowBlank="1" showErrorMessage="1" sqref="F23:F24" xr:uid="{00000000-0002-0000-0100-000001000000}">
      <formula1>"3,6,8,10,1L 10,12,16,1L 16,2L 16,19,1L 19,19/2L,22,L 22,25L,28,30,32,38,40,50,60"</formula1>
    </dataValidation>
    <dataValidation type="list" allowBlank="1" sqref="I5:I24" xr:uid="{00000000-0002-0000-0100-000002000000}">
      <formula1>"HOMAG,нет,по эскиз,по черт,X 100.,X  80."</formula1>
    </dataValidation>
    <dataValidation type="list" allowBlank="1" showErrorMessage="1" sqref="H5:H24" xr:uid="{00000000-0002-0000-0100-000003000000}">
      <formula1>"по умолчанию,R0',R2',R3',R6',G2_R6',V90/4D4,G2D6R3,V90/3_D6',U4/G2/R4'"</formula1>
    </dataValidation>
    <dataValidation type="list" allowBlank="1" showErrorMessage="1" sqref="C3" xr:uid="{00000000-0002-0000-0100-000004000000}">
      <formula1>"Высота,Длина"</formula1>
    </dataValidation>
    <dataValidation type="list" allowBlank="1" showErrorMessage="1" sqref="M3" xr:uid="{00000000-0002-0000-0100-000005000000}">
      <formula1>"ЭМАЛЬ,ШПОН,без покрытия"</formula1>
    </dataValidation>
    <dataValidation type="list" allowBlank="1" showErrorMessage="1" sqref="A3" xr:uid="{00000000-0002-0000-0100-000006000000}">
      <formula1>"№,Номер"</formula1>
    </dataValidation>
    <dataValidation type="list" allowBlank="1" showErrorMessage="1" sqref="B3" xr:uid="{00000000-0002-0000-0100-000007000000}">
      <formula1>"Вид,Тип,Изделие"</formula1>
    </dataValidation>
    <dataValidation type="list" allowBlank="1" sqref="L1" xr:uid="{00000000-0002-0000-0100-000008000000}">
      <formula1>"Сергей +7 965 131 00 56,Кади +7 903 790 69 10,Ирина,Екатерина +7 909 944 99 34,Евгений"</formula1>
    </dataValidation>
    <dataValidation type="list" allowBlank="1" showErrorMessage="1" sqref="G3" xr:uid="{00000000-0002-0000-0100-000009000000}">
      <formula1>"Фрезеровка,Модель"</formula1>
    </dataValidation>
    <dataValidation type="list" allowBlank="1" showErrorMessage="1" sqref="J3" xr:uid="{00000000-0002-0000-0100-00000A000000}">
      <formula1>"ШТ.,Кол-во"</formula1>
    </dataValidation>
    <dataValidation type="list" allowBlank="1" showErrorMessage="1" sqref="H3" xr:uid="{00000000-0002-0000-0100-00000B000000}">
      <formula1>"Обкатка,Калёвка"</formula1>
    </dataValidation>
    <dataValidation type="list" allowBlank="1" showErrorMessage="1" sqref="I3" xr:uid="{00000000-0002-0000-0100-00000C000000}">
      <formula1>"Место,Положение"</formula1>
    </dataValidation>
    <dataValidation type="list" allowBlank="1" showErrorMessage="1" sqref="F4:F22" xr:uid="{00000000-0002-0000-0100-00000D000000}">
      <formula1>"19/Ш,19/1L,19/2L,16/Ш,16/1L,16/2L,3/Ш,6/Ш,8/Ш,10/Ш,10/1L,22,25L,28,30,32,38,40,50,60"</formula1>
    </dataValidation>
    <dataValidation type="list" allowBlank="1" showErrorMessage="1" sqref="B4:B24" xr:uid="{00000000-0002-0000-0100-00000E000000}">
      <formula1>"Фасад,Витрина,Пленэр,Пилястра,Фальш/пл.,Цоколь,Планка,Багет,Корпус,Карниз,Кронштейн,Декор,R,U,DXF"</formula1>
    </dataValidation>
    <dataValidation type="list" allowBlank="1" showInputMessage="1" showErrorMessage="1" prompt="модель" sqref="G4" xr:uid="{00000000-0002-0000-0100-00000F000000}">
      <formula1>"Нет,Прямой,Чертёж,Итеграл,20K,Инталия,Сантана,Сильвия,Бритоль,Атик,Квадро,Трио,Соло,Арче,Венетто,Риаче,Франсе,Британия,Палермо,Мария,Прованс,Амелия,Рим,Франция,Рейн,Гранд,Буржуа,Алсу,Оскар,Калеа,Анкор,Лацио,Бостон,Альба,Сан Марко,Шоколад"</formula1>
    </dataValidation>
    <dataValidation type="list" allowBlank="1" showErrorMessage="1" sqref="H4" xr:uid="{00000000-0002-0000-0100-000010000000}">
      <formula1>"R0',R2',R3',R6',G2_R6',V90/3_D6',U4/G2/R4'"</formula1>
    </dataValidation>
    <dataValidation type="list" allowBlank="1" showErrorMessage="1" sqref="I4" xr:uid="{00000000-0002-0000-0100-000011000000}">
      <formula1>"HOMAG,левый,правый,верх,низ,W"</formula1>
    </dataValidation>
  </dataValidations>
  <pageMargins left="0.70866141732283472" right="0.70866141732283472" top="0.74803149606299213" bottom="0.74803149606299213" header="0" footer="0"/>
  <pageSetup paperSize="9" scale="5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12000000}">
          <x14:formula1>
            <xm:f>'Расценки '!$D$8:$AN$8</xm:f>
          </x14:formula1>
          <xm:sqref>N4:N24 R4:R21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004"/>
  <sheetViews>
    <sheetView showGridLines="0" zoomScaleNormal="100" workbookViewId="0">
      <selection activeCell="U27" sqref="U27"/>
    </sheetView>
  </sheetViews>
  <sheetFormatPr defaultColWidth="14.42578125" defaultRowHeight="15" customHeight="1" outlineLevelCol="1"/>
  <cols>
    <col min="1" max="1" width="2" customWidth="1"/>
    <col min="2" max="2" width="3.28515625" style="7" bestFit="1" customWidth="1"/>
    <col min="3" max="3" width="32" style="1" bestFit="1" customWidth="1"/>
    <col min="4" max="4" width="22" style="1" bestFit="1" customWidth="1"/>
    <col min="5" max="5" width="14.7109375" style="1" customWidth="1"/>
    <col min="6" max="6" width="22" style="1" bestFit="1" customWidth="1"/>
    <col min="7" max="7" width="14" style="1" bestFit="1" customWidth="1"/>
    <col min="8" max="8" width="22" style="1" bestFit="1" customWidth="1"/>
    <col min="9" max="9" width="13.5703125" style="1" customWidth="1"/>
    <col min="10" max="10" width="22" style="1" bestFit="1" customWidth="1"/>
    <col min="11" max="11" width="14" style="1" bestFit="1" customWidth="1"/>
    <col min="12" max="12" width="22" style="1" hidden="1" customWidth="1" outlineLevel="1"/>
    <col min="13" max="13" width="14" style="1" hidden="1" customWidth="1" outlineLevel="1"/>
    <col min="14" max="14" width="5" style="1" hidden="1" customWidth="1" outlineLevel="1"/>
    <col min="15" max="15" width="14" style="1" hidden="1" customWidth="1" outlineLevel="1"/>
    <col min="16" max="16" width="5" style="1" hidden="1" customWidth="1" outlineLevel="1"/>
    <col min="17" max="17" width="14" style="1" hidden="1" customWidth="1" outlineLevel="1"/>
    <col min="18" max="18" width="8.42578125" style="1" customWidth="1" collapsed="1"/>
    <col min="19" max="32" width="8.42578125" customWidth="1"/>
  </cols>
  <sheetData>
    <row r="1" spans="1:40" s="43" customFormat="1" ht="14.25" customHeight="1">
      <c r="A1" s="8"/>
      <c r="B1" s="8"/>
      <c r="C1" s="336" t="s">
        <v>106</v>
      </c>
      <c r="D1" s="337" t="s">
        <v>107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8"/>
    </row>
    <row r="2" spans="1:40" s="43" customFormat="1">
      <c r="A2" s="8"/>
      <c r="B2" s="8"/>
      <c r="C2" s="326"/>
      <c r="D2" s="337" t="s">
        <v>108</v>
      </c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8"/>
    </row>
    <row r="3" spans="1:40" s="43" customFormat="1">
      <c r="C3" s="326"/>
      <c r="D3" s="337" t="s">
        <v>109</v>
      </c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</row>
    <row r="4" spans="1:40" s="43" customFormat="1">
      <c r="C4" s="326"/>
      <c r="D4" s="337" t="s">
        <v>110</v>
      </c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</row>
    <row r="5" spans="1:40" s="43" customFormat="1">
      <c r="C5" s="326"/>
      <c r="D5" s="337" t="s">
        <v>111</v>
      </c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</row>
    <row r="6" spans="1:40" s="43" customFormat="1">
      <c r="C6" s="326"/>
      <c r="D6" s="337" t="s">
        <v>112</v>
      </c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</row>
    <row r="7" spans="1:40" ht="21.75" customHeight="1">
      <c r="A7" s="338" t="s">
        <v>173</v>
      </c>
      <c r="B7" s="339"/>
      <c r="C7" s="339"/>
      <c r="D7" s="203" t="s">
        <v>121</v>
      </c>
      <c r="E7" s="204" t="s">
        <v>82</v>
      </c>
      <c r="F7" s="203" t="s">
        <v>80</v>
      </c>
      <c r="G7" s="204" t="s">
        <v>82</v>
      </c>
      <c r="H7" s="203" t="s">
        <v>80</v>
      </c>
      <c r="I7" s="204" t="s">
        <v>82</v>
      </c>
      <c r="J7" s="203" t="s">
        <v>80</v>
      </c>
      <c r="K7" s="220" t="s">
        <v>82</v>
      </c>
      <c r="L7" s="227" t="s">
        <v>80</v>
      </c>
      <c r="M7" s="228" t="s">
        <v>82</v>
      </c>
      <c r="N7" s="227" t="s">
        <v>80</v>
      </c>
      <c r="O7" s="228" t="s">
        <v>82</v>
      </c>
      <c r="P7" s="227" t="s">
        <v>80</v>
      </c>
      <c r="Q7" s="228" t="s">
        <v>82</v>
      </c>
      <c r="R7" s="7"/>
    </row>
    <row r="8" spans="1:40" s="216" customFormat="1" ht="15.75">
      <c r="A8" s="331" t="s">
        <v>83</v>
      </c>
      <c r="B8" s="332"/>
      <c r="C8" s="332"/>
      <c r="D8" s="217">
        <f>SUMIFS('Цех малярки'!$O:$O,'Цех малярки'!$N:$N,D7)</f>
        <v>0.141176</v>
      </c>
      <c r="E8" s="218"/>
      <c r="F8" s="217">
        <f>SUMIFS('Цех малярки'!$O:$O,'Цех малярки'!$N:$N,F7)</f>
        <v>0</v>
      </c>
      <c r="G8" s="218"/>
      <c r="H8" s="217">
        <f>SUMIFS('Цех малярки'!$O:$O,'Цех малярки'!$N:$N,H7)</f>
        <v>0</v>
      </c>
      <c r="I8" s="218"/>
      <c r="J8" s="217">
        <f>SUMIFS('Цех малярки'!$O:$O,'Цех малярки'!$N:$N,J7)</f>
        <v>0</v>
      </c>
      <c r="K8" s="221"/>
      <c r="L8" s="229">
        <f>SUMIFS('Цех малярки'!$O:$O,'Цех малярки'!$N:$N,L7)</f>
        <v>0</v>
      </c>
      <c r="M8" s="230"/>
      <c r="N8" s="229">
        <f>SUMIFS('Цех малярки'!$O:$O,'Цех малярки'!$N:$N,N7)</f>
        <v>0</v>
      </c>
      <c r="O8" s="230"/>
      <c r="P8" s="229">
        <f>SUMIFS('Цех малярки'!$O:$O,'Цех малярки'!$N:$N,P7)</f>
        <v>0</v>
      </c>
      <c r="Q8" s="230"/>
      <c r="R8" s="219">
        <f>SUM(D8:Q8)</f>
        <v>0.141176</v>
      </c>
    </row>
    <row r="9" spans="1:40" ht="16.5" thickBot="1">
      <c r="B9" s="208"/>
      <c r="C9" s="333" t="s">
        <v>84</v>
      </c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5"/>
      <c r="R9" s="7"/>
    </row>
    <row r="10" spans="1:40" ht="15.75">
      <c r="B10" s="209">
        <v>1</v>
      </c>
      <c r="C10" s="205" t="s">
        <v>85</v>
      </c>
      <c r="D10" s="206">
        <f t="array" ref="D10">(INDEX('Расценки '!$D$9:$AN$28,MATCH('Работы в малярке'!$C10,'Расценки '!$C$9:$C$31,0),MATCH('Работы в малярке'!D$7,'Расценки '!$D$8:$AN$8,0)))*D$8</f>
        <v>19.76464</v>
      </c>
      <c r="E10" s="207"/>
      <c r="F10" s="206">
        <f t="array" ref="F10">(INDEX('Расценки '!$D$9:$AN$28,MATCH('Работы в малярке'!$C10,'Расценки '!$C$9:$C$31,0),MATCH('Работы в малярке'!F$7,'Расценки '!$D$8:$AN$8,0)))*F$8</f>
        <v>0</v>
      </c>
      <c r="G10" s="207"/>
      <c r="H10" s="206">
        <f t="array" ref="H10">(INDEX('Расценки '!$D$9:$AN$28,MATCH('Работы в малярке'!$C10,'Расценки '!$C$9:$C$31,0),MATCH('Работы в малярке'!H$7,'Расценки '!$D$8:$AN$8,0)))*H$8</f>
        <v>0</v>
      </c>
      <c r="I10" s="222"/>
      <c r="J10" s="232">
        <f t="array" ref="J10">(INDEX('Расценки '!$D$9:$AN$28,MATCH('Работы в малярке'!$C10,'Расценки '!$C$9:$C$31,0),MATCH('Работы в малярке'!J$7,'Расценки '!$D$8:$AN$8,0)))*J$8</f>
        <v>0</v>
      </c>
      <c r="K10" s="222"/>
      <c r="L10" s="233">
        <f t="array" ref="L10">(INDEX('Расценки '!$D$9:$AN$28,MATCH('Работы в малярке'!$C10,'Расценки '!$C$9:$C$31,0),MATCH('Работы в малярке'!L$7,'Расценки '!$D$8:$AN$8,0)))*L$8</f>
        <v>0</v>
      </c>
      <c r="M10" s="233"/>
      <c r="N10" s="233">
        <f t="array" ref="N10">(INDEX('Расценки '!$D$9:$AN$28,MATCH('Работы в малярке'!$C10,'Расценки '!$C$9:$C$31,0),MATCH('Работы в малярке'!N$7,'Расценки '!$D$8:$AN$8,0)))*N$8</f>
        <v>0</v>
      </c>
      <c r="O10" s="233"/>
      <c r="P10" s="233">
        <f t="array" ref="P10">(INDEX('Расценки '!$D$9:$AN$28,MATCH('Работы в малярке'!$C10,'Расценки '!$C$9:$C$31,0),MATCH('Работы в малярке'!P$7,'Расценки '!$D$8:$AN$8,0)))*P$8</f>
        <v>0</v>
      </c>
      <c r="Q10" s="234"/>
      <c r="R10" s="7"/>
    </row>
    <row r="11" spans="1:40" ht="15.75">
      <c r="A11" s="8"/>
      <c r="B11" s="210">
        <v>2</v>
      </c>
      <c r="C11" s="195" t="s">
        <v>86</v>
      </c>
      <c r="D11" s="201">
        <f t="array" ref="D11">(INDEX('Расценки '!$D$9:$AN$28,MATCH('Работы в малярке'!$C11,'Расценки '!$C$9:$C$31,0),MATCH('Работы в малярке'!D$7,'Расценки '!$D$8:$AN$8,0)))*D$8</f>
        <v>0</v>
      </c>
      <c r="E11" s="202"/>
      <c r="F11" s="201">
        <f t="array" ref="F11">(INDEX('Расценки '!$D$9:$AN$28,MATCH('Работы в малярке'!$C11,'Расценки '!$C$9:$C$31,0),MATCH('Работы в малярке'!F$7,'Расценки '!$D$8:$AN$8,0)))*F$8</f>
        <v>0</v>
      </c>
      <c r="G11" s="202"/>
      <c r="H11" s="201">
        <f t="array" ref="H11">(INDEX('Расценки '!$D$9:$AN$28,MATCH('Работы в малярке'!$C11,'Расценки '!$C$9:$C$31,0),MATCH('Работы в малярке'!H$7,'Расценки '!$D$8:$AN$8,0)))*H$8</f>
        <v>0</v>
      </c>
      <c r="I11" s="223"/>
      <c r="J11" s="235">
        <f t="array" ref="J11">(INDEX('Расценки '!$D$9:$AN$28,MATCH('Работы в малярке'!$C11,'Расценки '!$C$9:$C$31,0),MATCH('Работы в малярке'!J$7,'Расценки '!$D$8:$AN$8,0)))*J$8</f>
        <v>0</v>
      </c>
      <c r="K11" s="223"/>
      <c r="L11" s="231">
        <f t="array" ref="L11">(INDEX('Расценки '!$D$9:$AN$28,MATCH('Работы в малярке'!$C11,'Расценки '!$C$9:$C$31,0),MATCH('Работы в малярке'!L$7,'Расценки '!$D$8:$AN$8,0)))*L$8</f>
        <v>0</v>
      </c>
      <c r="M11" s="231"/>
      <c r="N11" s="231">
        <f t="array" ref="N11">(INDEX('Расценки '!$D$9:$AN$28,MATCH('Работы в малярке'!$C11,'Расценки '!$C$9:$C$31,0),MATCH('Работы в малярке'!N$7,'Расценки '!$D$8:$AN$8,0)))*N$8</f>
        <v>0</v>
      </c>
      <c r="O11" s="231"/>
      <c r="P11" s="231">
        <f t="array" ref="P11">(INDEX('Расценки '!$D$9:$AN$28,MATCH('Работы в малярке'!$C11,'Расценки '!$C$9:$C$31,0),MATCH('Работы в малярке'!P$7,'Расценки '!$D$8:$AN$8,0)))*P$8</f>
        <v>0</v>
      </c>
      <c r="Q11" s="236"/>
      <c r="R11" s="7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40" ht="15.75">
      <c r="B12" s="210">
        <v>3</v>
      </c>
      <c r="C12" s="42" t="s">
        <v>87</v>
      </c>
      <c r="D12" s="193">
        <f t="array" ref="D12">(INDEX('Расценки '!$D$9:$AN$28,MATCH('Работы в малярке'!$C12,'Расценки '!$C$9:$C$31,0),MATCH('Работы в малярке'!D$7,'Расценки '!$D$8:$AN$8,0)))*D$8</f>
        <v>19.76464</v>
      </c>
      <c r="E12" s="194"/>
      <c r="F12" s="193">
        <f t="array" ref="F12">(INDEX('Расценки '!$D$9:$AN$28,MATCH('Работы в малярке'!$C12,'Расценки '!$C$9:$C$31,0),MATCH('Работы в малярке'!F$7,'Расценки '!$D$8:$AN$8,0)))*F$8</f>
        <v>0</v>
      </c>
      <c r="G12" s="194"/>
      <c r="H12" s="193">
        <f t="array" ref="H12">(INDEX('Расценки '!$D$9:$AN$28,MATCH('Работы в малярке'!$C12,'Расценки '!$C$9:$C$31,0),MATCH('Работы в малярке'!H$7,'Расценки '!$D$8:$AN$8,0)))*H$8</f>
        <v>0</v>
      </c>
      <c r="I12" s="224"/>
      <c r="J12" s="237">
        <f t="array" ref="J12">(INDEX('Расценки '!$D$9:$AN$28,MATCH('Работы в малярке'!$C12,'Расценки '!$C$9:$C$31,0),MATCH('Работы в малярке'!J$7,'Расценки '!$D$8:$AN$8,0)))*J$8</f>
        <v>0</v>
      </c>
      <c r="K12" s="224"/>
      <c r="L12" s="231">
        <f t="array" ref="L12">(INDEX('Расценки '!$D$9:$AN$28,MATCH('Работы в малярке'!$C12,'Расценки '!$C$9:$C$31,0),MATCH('Работы в малярке'!L$7,'Расценки '!$D$8:$AN$8,0)))*L$8</f>
        <v>0</v>
      </c>
      <c r="M12" s="231"/>
      <c r="N12" s="231">
        <f t="array" ref="N12">(INDEX('Расценки '!$D$9:$AN$28,MATCH('Работы в малярке'!$C12,'Расценки '!$C$9:$C$31,0),MATCH('Работы в малярке'!N$7,'Расценки '!$D$8:$AN$8,0)))*N$8</f>
        <v>0</v>
      </c>
      <c r="O12" s="231"/>
      <c r="P12" s="231">
        <f t="array" ref="P12">(INDEX('Расценки '!$D$9:$AN$28,MATCH('Работы в малярке'!$C12,'Расценки '!$C$9:$C$31,0),MATCH('Работы в малярке'!P$7,'Расценки '!$D$8:$AN$8,0)))*P$8</f>
        <v>0</v>
      </c>
      <c r="Q12" s="236"/>
      <c r="R12" s="7"/>
    </row>
    <row r="13" spans="1:40" ht="15.75">
      <c r="B13" s="210">
        <v>4</v>
      </c>
      <c r="C13" s="42" t="s">
        <v>88</v>
      </c>
      <c r="D13" s="193">
        <f t="array" ref="D13">(INDEX('Расценки '!$D$9:$AN$28,MATCH('Работы в малярке'!$C13,'Расценки '!$C$9:$C$31,0),MATCH('Работы в малярке'!D$7,'Расценки '!$D$8:$AN$8,0)))*D$8</f>
        <v>25.41168</v>
      </c>
      <c r="E13" s="194"/>
      <c r="F13" s="193">
        <f t="array" ref="F13">(INDEX('Расценки '!$D$9:$AN$28,MATCH('Работы в малярке'!$C13,'Расценки '!$C$9:$C$31,0),MATCH('Работы в малярке'!F$7,'Расценки '!$D$8:$AN$8,0)))*F$8</f>
        <v>0</v>
      </c>
      <c r="G13" s="194"/>
      <c r="H13" s="193">
        <f t="array" ref="H13">(INDEX('Расценки '!$D$9:$AN$28,MATCH('Работы в малярке'!$C13,'Расценки '!$C$9:$C$31,0),MATCH('Работы в малярке'!H$7,'Расценки '!$D$8:$AN$8,0)))*H$8</f>
        <v>0</v>
      </c>
      <c r="I13" s="224"/>
      <c r="J13" s="237">
        <f t="array" ref="J13">(INDEX('Расценки '!$D$9:$AN$28,MATCH('Работы в малярке'!$C13,'Расценки '!$C$9:$C$31,0),MATCH('Работы в малярке'!J$7,'Расценки '!$D$8:$AN$8,0)))*J$8</f>
        <v>0</v>
      </c>
      <c r="K13" s="224"/>
      <c r="L13" s="231">
        <f t="array" ref="L13">(INDEX('Расценки '!$D$9:$AN$28,MATCH('Работы в малярке'!$C13,'Расценки '!$C$9:$C$31,0),MATCH('Работы в малярке'!L$7,'Расценки '!$D$8:$AN$8,0)))*L$8</f>
        <v>0</v>
      </c>
      <c r="M13" s="231"/>
      <c r="N13" s="231">
        <f t="array" ref="N13">(INDEX('Расценки '!$D$9:$AN$28,MATCH('Работы в малярке'!$C13,'Расценки '!$C$9:$C$31,0),MATCH('Работы в малярке'!N$7,'Расценки '!$D$8:$AN$8,0)))*N$8</f>
        <v>0</v>
      </c>
      <c r="O13" s="231"/>
      <c r="P13" s="231">
        <f t="array" ref="P13">(INDEX('Расценки '!$D$9:$AN$28,MATCH('Работы в малярке'!$C13,'Расценки '!$C$9:$C$31,0),MATCH('Работы в малярке'!P$7,'Расценки '!$D$8:$AN$8,0)))*P$8</f>
        <v>0</v>
      </c>
      <c r="Q13" s="236"/>
      <c r="R13" s="7"/>
    </row>
    <row r="14" spans="1:40" ht="15.75">
      <c r="B14" s="210">
        <v>5</v>
      </c>
      <c r="C14" s="42" t="s">
        <v>89</v>
      </c>
      <c r="D14" s="193">
        <f t="array" ref="D14">(INDEX('Расценки '!$D$9:$AN$28,MATCH('Работы в малярке'!$C14,'Расценки '!$C$9:$C$31,0),MATCH('Работы в малярке'!D$7,'Расценки '!$D$8:$AN$8,0)))*D$8</f>
        <v>18.352879999999999</v>
      </c>
      <c r="E14" s="194"/>
      <c r="F14" s="193">
        <f t="array" ref="F14">(INDEX('Расценки '!$D$9:$AN$28,MATCH('Работы в малярке'!$C14,'Расценки '!$C$9:$C$31,0),MATCH('Работы в малярке'!F$7,'Расценки '!$D$8:$AN$8,0)))*F$8</f>
        <v>0</v>
      </c>
      <c r="G14" s="194"/>
      <c r="H14" s="193">
        <f t="array" ref="H14">(INDEX('Расценки '!$D$9:$AN$28,MATCH('Работы в малярке'!$C14,'Расценки '!$C$9:$C$31,0),MATCH('Работы в малярке'!H$7,'Расценки '!$D$8:$AN$8,0)))*H$8</f>
        <v>0</v>
      </c>
      <c r="I14" s="224"/>
      <c r="J14" s="237">
        <f t="array" ref="J14">(INDEX('Расценки '!$D$9:$AN$28,MATCH('Работы в малярке'!$C14,'Расценки '!$C$9:$C$31,0),MATCH('Работы в малярке'!J$7,'Расценки '!$D$8:$AN$8,0)))*J$8</f>
        <v>0</v>
      </c>
      <c r="K14" s="224"/>
      <c r="L14" s="231">
        <f t="array" ref="L14">(INDEX('Расценки '!$D$9:$AN$28,MATCH('Работы в малярке'!$C14,'Расценки '!$C$9:$C$31,0),MATCH('Работы в малярке'!L$7,'Расценки '!$D$8:$AN$8,0)))*L$8</f>
        <v>0</v>
      </c>
      <c r="M14" s="231"/>
      <c r="N14" s="231">
        <f t="array" ref="N14">(INDEX('Расценки '!$D$9:$AN$28,MATCH('Работы в малярке'!$C14,'Расценки '!$C$9:$C$31,0),MATCH('Работы в малярке'!N$7,'Расценки '!$D$8:$AN$8,0)))*N$8</f>
        <v>0</v>
      </c>
      <c r="O14" s="231"/>
      <c r="P14" s="231">
        <f t="array" ref="P14">(INDEX('Расценки '!$D$9:$AN$28,MATCH('Работы в малярке'!$C14,'Расценки '!$C$9:$C$31,0),MATCH('Работы в малярке'!P$7,'Расценки '!$D$8:$AN$8,0)))*P$8</f>
        <v>0</v>
      </c>
      <c r="Q14" s="236"/>
      <c r="R14" s="7"/>
    </row>
    <row r="15" spans="1:40" ht="15.75">
      <c r="B15" s="210">
        <v>6</v>
      </c>
      <c r="C15" s="42" t="s">
        <v>90</v>
      </c>
      <c r="D15" s="193">
        <f t="array" ref="D15">(INDEX('Расценки '!$D$9:$AN$28,MATCH('Работы в малярке'!$C15,'Расценки '!$C$9:$C$31,0),MATCH('Работы в малярке'!D$7,'Расценки '!$D$8:$AN$8,0)))*D$8</f>
        <v>18.352879999999999</v>
      </c>
      <c r="E15" s="194"/>
      <c r="F15" s="193">
        <f t="array" ref="F15">(INDEX('Расценки '!$D$9:$AN$28,MATCH('Работы в малярке'!$C15,'Расценки '!$C$9:$C$31,0),MATCH('Работы в малярке'!F$7,'Расценки '!$D$8:$AN$8,0)))*F$8</f>
        <v>0</v>
      </c>
      <c r="G15" s="194"/>
      <c r="H15" s="193">
        <f t="array" ref="H15">(INDEX('Расценки '!$D$9:$AN$28,MATCH('Работы в малярке'!$C15,'Расценки '!$C$9:$C$31,0),MATCH('Работы в малярке'!H$7,'Расценки '!$D$8:$AN$8,0)))*H$8</f>
        <v>0</v>
      </c>
      <c r="I15" s="224"/>
      <c r="J15" s="237">
        <f t="array" ref="J15">(INDEX('Расценки '!$D$9:$AN$28,MATCH('Работы в малярке'!$C15,'Расценки '!$C$9:$C$31,0),MATCH('Работы в малярке'!J$7,'Расценки '!$D$8:$AN$8,0)))*J$8</f>
        <v>0</v>
      </c>
      <c r="K15" s="224"/>
      <c r="L15" s="231">
        <f t="array" ref="L15">(INDEX('Расценки '!$D$9:$AN$28,MATCH('Работы в малярке'!$C15,'Расценки '!$C$9:$C$31,0),MATCH('Работы в малярке'!L$7,'Расценки '!$D$8:$AN$8,0)))*L$8</f>
        <v>0</v>
      </c>
      <c r="M15" s="231"/>
      <c r="N15" s="231">
        <f t="array" ref="N15">(INDEX('Расценки '!$D$9:$AN$28,MATCH('Работы в малярке'!$C15,'Расценки '!$C$9:$C$31,0),MATCH('Работы в малярке'!N$7,'Расценки '!$D$8:$AN$8,0)))*N$8</f>
        <v>0</v>
      </c>
      <c r="O15" s="231"/>
      <c r="P15" s="231">
        <f t="array" ref="P15">(INDEX('Расценки '!$D$9:$AN$28,MATCH('Работы в малярке'!$C15,'Расценки '!$C$9:$C$31,0),MATCH('Работы в малярке'!P$7,'Расценки '!$D$8:$AN$8,0)))*P$8</f>
        <v>0</v>
      </c>
      <c r="Q15" s="236"/>
      <c r="R15" s="7"/>
    </row>
    <row r="16" spans="1:40" ht="15.75">
      <c r="B16" s="210">
        <v>7</v>
      </c>
      <c r="C16" s="42" t="s">
        <v>91</v>
      </c>
      <c r="D16" s="193">
        <f t="array" ref="D16">(INDEX('Расценки '!$D$9:$AN$28,MATCH('Работы в малярке'!$C16,'Расценки '!$C$9:$C$31,0),MATCH('Работы в малярке'!D$7,'Расценки '!$D$8:$AN$8,0)))*D$8</f>
        <v>7.0587999999999997</v>
      </c>
      <c r="E16" s="194"/>
      <c r="F16" s="193">
        <f t="array" ref="F16">(INDEX('Расценки '!$D$9:$AN$28,MATCH('Работы в малярке'!$C16,'Расценки '!$C$9:$C$31,0),MATCH('Работы в малярке'!F$7,'Расценки '!$D$8:$AN$8,0)))*F$8</f>
        <v>0</v>
      </c>
      <c r="G16" s="194"/>
      <c r="H16" s="193">
        <f t="array" ref="H16">(INDEX('Расценки '!$D$9:$AN$28,MATCH('Работы в малярке'!$C16,'Расценки '!$C$9:$C$31,0),MATCH('Работы в малярке'!H$7,'Расценки '!$D$8:$AN$8,0)))*H$8</f>
        <v>0</v>
      </c>
      <c r="I16" s="224"/>
      <c r="J16" s="237">
        <f t="array" ref="J16">(INDEX('Расценки '!$D$9:$AN$28,MATCH('Работы в малярке'!$C16,'Расценки '!$C$9:$C$31,0),MATCH('Работы в малярке'!J$7,'Расценки '!$D$8:$AN$8,0)))*J$8</f>
        <v>0</v>
      </c>
      <c r="K16" s="224"/>
      <c r="L16" s="231">
        <f t="array" ref="L16">(INDEX('Расценки '!$D$9:$AN$28,MATCH('Работы в малярке'!$C16,'Расценки '!$C$9:$C$31,0),MATCH('Работы в малярке'!L$7,'Расценки '!$D$8:$AN$8,0)))*L$8</f>
        <v>0</v>
      </c>
      <c r="M16" s="231"/>
      <c r="N16" s="231">
        <f t="array" ref="N16">(INDEX('Расценки '!$D$9:$AN$28,MATCH('Работы в малярке'!$C16,'Расценки '!$C$9:$C$31,0),MATCH('Работы в малярке'!N$7,'Расценки '!$D$8:$AN$8,0)))*N$8</f>
        <v>0</v>
      </c>
      <c r="O16" s="231"/>
      <c r="P16" s="231">
        <f t="array" ref="P16">(INDEX('Расценки '!$D$9:$AN$28,MATCH('Работы в малярке'!$C16,'Расценки '!$C$9:$C$31,0),MATCH('Работы в малярке'!P$7,'Расценки '!$D$8:$AN$8,0)))*P$8</f>
        <v>0</v>
      </c>
      <c r="Q16" s="236"/>
      <c r="R16" s="7"/>
    </row>
    <row r="17" spans="1:32" ht="15.75">
      <c r="B17" s="210">
        <v>8</v>
      </c>
      <c r="C17" s="42" t="s">
        <v>92</v>
      </c>
      <c r="D17" s="193">
        <f t="array" ref="D17">(INDEX('Расценки '!$D$9:$AN$28,MATCH('Работы в малярке'!$C17,'Расценки '!$C$9:$C$31,0),MATCH('Работы в малярке'!D$7,'Расценки '!$D$8:$AN$8,0)))*D$8</f>
        <v>32.470480000000002</v>
      </c>
      <c r="E17" s="194"/>
      <c r="F17" s="193">
        <f t="array" ref="F17">(INDEX('Расценки '!$D$9:$AN$28,MATCH('Работы в малярке'!$C17,'Расценки '!$C$9:$C$31,0),MATCH('Работы в малярке'!F$7,'Расценки '!$D$8:$AN$8,0)))*F$8</f>
        <v>0</v>
      </c>
      <c r="G17" s="194"/>
      <c r="H17" s="193">
        <f t="array" ref="H17">(INDEX('Расценки '!$D$9:$AN$28,MATCH('Работы в малярке'!$C17,'Расценки '!$C$9:$C$31,0),MATCH('Работы в малярке'!H$7,'Расценки '!$D$8:$AN$8,0)))*H$8</f>
        <v>0</v>
      </c>
      <c r="I17" s="224"/>
      <c r="J17" s="237">
        <f t="array" ref="J17">(INDEX('Расценки '!$D$9:$AN$28,MATCH('Работы в малярке'!$C17,'Расценки '!$C$9:$C$31,0),MATCH('Работы в малярке'!J$7,'Расценки '!$D$8:$AN$8,0)))*J$8</f>
        <v>0</v>
      </c>
      <c r="K17" s="224"/>
      <c r="L17" s="231">
        <f t="array" ref="L17">(INDEX('Расценки '!$D$9:$AN$28,MATCH('Работы в малярке'!$C17,'Расценки '!$C$9:$C$31,0),MATCH('Работы в малярке'!L$7,'Расценки '!$D$8:$AN$8,0)))*L$8</f>
        <v>0</v>
      </c>
      <c r="M17" s="231"/>
      <c r="N17" s="231">
        <f t="array" ref="N17">(INDEX('Расценки '!$D$9:$AN$28,MATCH('Работы в малярке'!$C17,'Расценки '!$C$9:$C$31,0),MATCH('Работы в малярке'!N$7,'Расценки '!$D$8:$AN$8,0)))*N$8</f>
        <v>0</v>
      </c>
      <c r="O17" s="231"/>
      <c r="P17" s="231">
        <f t="array" ref="P17">(INDEX('Расценки '!$D$9:$AN$28,MATCH('Работы в малярке'!$C17,'Расценки '!$C$9:$C$31,0),MATCH('Работы в малярке'!P$7,'Расценки '!$D$8:$AN$8,0)))*P$8</f>
        <v>0</v>
      </c>
      <c r="Q17" s="236"/>
      <c r="R17" s="7"/>
    </row>
    <row r="18" spans="1:32" ht="15.75">
      <c r="B18" s="210">
        <v>9</v>
      </c>
      <c r="C18" s="42" t="s">
        <v>93</v>
      </c>
      <c r="D18" s="193">
        <f t="array" ref="D18">(INDEX('Расценки '!$D$9:$AN$28,MATCH('Работы в малярке'!$C18,'Расценки '!$C$9:$C$31,0),MATCH('Работы в малярке'!D$7,'Расценки '!$D$8:$AN$8,0)))*D$8</f>
        <v>0</v>
      </c>
      <c r="E18" s="194"/>
      <c r="F18" s="193">
        <f t="array" ref="F18">(INDEX('Расценки '!$D$9:$AN$28,MATCH('Работы в малярке'!$C18,'Расценки '!$C$9:$C$31,0),MATCH('Работы в малярке'!F$7,'Расценки '!$D$8:$AN$8,0)))*F$8</f>
        <v>0</v>
      </c>
      <c r="G18" s="194"/>
      <c r="H18" s="193">
        <f t="array" ref="H18">(INDEX('Расценки '!$D$9:$AN$28,MATCH('Работы в малярке'!$C18,'Расценки '!$C$9:$C$31,0),MATCH('Работы в малярке'!H$7,'Расценки '!$D$8:$AN$8,0)))*H$8</f>
        <v>0</v>
      </c>
      <c r="I18" s="224"/>
      <c r="J18" s="237">
        <f t="array" ref="J18">(INDEX('Расценки '!$D$9:$AN$28,MATCH('Работы в малярке'!$C18,'Расценки '!$C$9:$C$31,0),MATCH('Работы в малярке'!J$7,'Расценки '!$D$8:$AN$8,0)))*J$8</f>
        <v>0</v>
      </c>
      <c r="K18" s="224"/>
      <c r="L18" s="231">
        <f t="array" ref="L18">(INDEX('Расценки '!$D$9:$AN$28,MATCH('Работы в малярке'!$C18,'Расценки '!$C$9:$C$31,0),MATCH('Работы в малярке'!L$7,'Расценки '!$D$8:$AN$8,0)))*L$8</f>
        <v>0</v>
      </c>
      <c r="M18" s="231"/>
      <c r="N18" s="231">
        <f t="array" ref="N18">(INDEX('Расценки '!$D$9:$AN$28,MATCH('Работы в малярке'!$C18,'Расценки '!$C$9:$C$31,0),MATCH('Работы в малярке'!N$7,'Расценки '!$D$8:$AN$8,0)))*N$8</f>
        <v>0</v>
      </c>
      <c r="O18" s="231"/>
      <c r="P18" s="231">
        <f t="array" ref="P18">(INDEX('Расценки '!$D$9:$AN$28,MATCH('Работы в малярке'!$C18,'Расценки '!$C$9:$C$31,0),MATCH('Работы в малярке'!P$7,'Расценки '!$D$8:$AN$8,0)))*P$8</f>
        <v>0</v>
      </c>
      <c r="Q18" s="236"/>
      <c r="R18" s="7"/>
    </row>
    <row r="19" spans="1:32" ht="15.75">
      <c r="B19" s="210">
        <v>10</v>
      </c>
      <c r="C19" s="42" t="s">
        <v>94</v>
      </c>
      <c r="D19" s="193">
        <f t="array" ref="D19">(INDEX('Расценки '!$D$9:$AN$28,MATCH('Работы в малярке'!$C19,'Расценки '!$C$9:$C$31,0),MATCH('Работы в малярке'!D$7,'Расценки '!$D$8:$AN$8,0)))*D$8</f>
        <v>0</v>
      </c>
      <c r="E19" s="194"/>
      <c r="F19" s="193">
        <f t="array" ref="F19">(INDEX('Расценки '!$D$9:$AN$28,MATCH('Работы в малярке'!$C19,'Расценки '!$C$9:$C$31,0),MATCH('Работы в малярке'!F$7,'Расценки '!$D$8:$AN$8,0)))*F$8</f>
        <v>0</v>
      </c>
      <c r="G19" s="194"/>
      <c r="H19" s="193">
        <f t="array" ref="H19">(INDEX('Расценки '!$D$9:$AN$28,MATCH('Работы в малярке'!$C19,'Расценки '!$C$9:$C$31,0),MATCH('Работы в малярке'!H$7,'Расценки '!$D$8:$AN$8,0)))*H$8</f>
        <v>0</v>
      </c>
      <c r="I19" s="224"/>
      <c r="J19" s="237">
        <f t="array" ref="J19">(INDEX('Расценки '!$D$9:$AN$28,MATCH('Работы в малярке'!$C19,'Расценки '!$C$9:$C$31,0),MATCH('Работы в малярке'!J$7,'Расценки '!$D$8:$AN$8,0)))*J$8</f>
        <v>0</v>
      </c>
      <c r="K19" s="224"/>
      <c r="L19" s="231">
        <f t="array" ref="L19">(INDEX('Расценки '!$D$9:$AN$28,MATCH('Работы в малярке'!$C19,'Расценки '!$C$9:$C$31,0),MATCH('Работы в малярке'!L$7,'Расценки '!$D$8:$AN$8,0)))*L$8</f>
        <v>0</v>
      </c>
      <c r="M19" s="231"/>
      <c r="N19" s="231">
        <f t="array" ref="N19">(INDEX('Расценки '!$D$9:$AN$28,MATCH('Работы в малярке'!$C19,'Расценки '!$C$9:$C$31,0),MATCH('Работы в малярке'!N$7,'Расценки '!$D$8:$AN$8,0)))*N$8</f>
        <v>0</v>
      </c>
      <c r="O19" s="231"/>
      <c r="P19" s="231">
        <f t="array" ref="P19">(INDEX('Расценки '!$D$9:$AN$28,MATCH('Работы в малярке'!$C19,'Расценки '!$C$9:$C$31,0),MATCH('Работы в малярке'!P$7,'Расценки '!$D$8:$AN$8,0)))*P$8</f>
        <v>0</v>
      </c>
      <c r="Q19" s="236"/>
      <c r="R19" s="7"/>
    </row>
    <row r="20" spans="1:32" ht="15.75">
      <c r="B20" s="210">
        <v>11</v>
      </c>
      <c r="C20" s="42" t="s">
        <v>95</v>
      </c>
      <c r="D20" s="193">
        <f t="array" ref="D20">(INDEX('Расценки '!$D$9:$AN$28,MATCH('Работы в малярке'!$C20,'Расценки '!$C$9:$C$31,0),MATCH('Работы в малярке'!D$7,'Расценки '!$D$8:$AN$8,0)))*D$8</f>
        <v>0</v>
      </c>
      <c r="E20" s="194"/>
      <c r="F20" s="193">
        <f t="array" ref="F20">(INDEX('Расценки '!$D$9:$AN$28,MATCH('Работы в малярке'!$C20,'Расценки '!$C$9:$C$31,0),MATCH('Работы в малярке'!F$7,'Расценки '!$D$8:$AN$8,0)))*F$8</f>
        <v>0</v>
      </c>
      <c r="G20" s="194"/>
      <c r="H20" s="193">
        <f t="array" ref="H20">(INDEX('Расценки '!$D$9:$AN$28,MATCH('Работы в малярке'!$C20,'Расценки '!$C$9:$C$31,0),MATCH('Работы в малярке'!H$7,'Расценки '!$D$8:$AN$8,0)))*H$8</f>
        <v>0</v>
      </c>
      <c r="I20" s="224"/>
      <c r="J20" s="237">
        <f t="array" ref="J20">(INDEX('Расценки '!$D$9:$AN$28,MATCH('Работы в малярке'!$C20,'Расценки '!$C$9:$C$31,0),MATCH('Работы в малярке'!J$7,'Расценки '!$D$8:$AN$8,0)))*J$8</f>
        <v>0</v>
      </c>
      <c r="K20" s="224"/>
      <c r="L20" s="231">
        <f t="array" ref="L20">(INDEX('Расценки '!$D$9:$AN$28,MATCH('Работы в малярке'!$C20,'Расценки '!$C$9:$C$31,0),MATCH('Работы в малярке'!L$7,'Расценки '!$D$8:$AN$8,0)))*L$8</f>
        <v>0</v>
      </c>
      <c r="M20" s="231"/>
      <c r="N20" s="231">
        <f t="array" ref="N20">(INDEX('Расценки '!$D$9:$AN$28,MATCH('Работы в малярке'!$C20,'Расценки '!$C$9:$C$31,0),MATCH('Работы в малярке'!N$7,'Расценки '!$D$8:$AN$8,0)))*N$8</f>
        <v>0</v>
      </c>
      <c r="O20" s="231"/>
      <c r="P20" s="231">
        <f t="array" ref="P20">(INDEX('Расценки '!$D$9:$AN$28,MATCH('Работы в малярке'!$C20,'Расценки '!$C$9:$C$31,0),MATCH('Работы в малярке'!P$7,'Расценки '!$D$8:$AN$8,0)))*P$8</f>
        <v>0</v>
      </c>
      <c r="Q20" s="236"/>
      <c r="R20" s="7"/>
    </row>
    <row r="21" spans="1:32" ht="15.75">
      <c r="B21" s="210">
        <v>12</v>
      </c>
      <c r="C21" s="42" t="s">
        <v>96</v>
      </c>
      <c r="D21" s="193">
        <f t="array" ref="D21">(INDEX('Расценки '!$D$9:$AN$28,MATCH('Работы в малярке'!$C21,'Расценки '!$C$9:$C$31,0),MATCH('Работы в малярке'!D$7,'Расценки '!$D$8:$AN$8,0)))*D$8</f>
        <v>0</v>
      </c>
      <c r="E21" s="194"/>
      <c r="F21" s="193">
        <f t="array" ref="F21">(INDEX('Расценки '!$D$9:$AN$28,MATCH('Работы в малярке'!$C21,'Расценки '!$C$9:$C$31,0),MATCH('Работы в малярке'!F$7,'Расценки '!$D$8:$AN$8,0)))*F$8</f>
        <v>0</v>
      </c>
      <c r="G21" s="194"/>
      <c r="H21" s="193">
        <f t="array" ref="H21">(INDEX('Расценки '!$D$9:$AN$28,MATCH('Работы в малярке'!$C21,'Расценки '!$C$9:$C$31,0),MATCH('Работы в малярке'!H$7,'Расценки '!$D$8:$AN$8,0)))*H$8</f>
        <v>0</v>
      </c>
      <c r="I21" s="224"/>
      <c r="J21" s="237">
        <f t="array" ref="J21">(INDEX('Расценки '!$D$9:$AN$28,MATCH('Работы в малярке'!$C21,'Расценки '!$C$9:$C$31,0),MATCH('Работы в малярке'!J$7,'Расценки '!$D$8:$AN$8,0)))*J$8</f>
        <v>0</v>
      </c>
      <c r="K21" s="224"/>
      <c r="L21" s="231">
        <f t="array" ref="L21">(INDEX('Расценки '!$D$9:$AN$28,MATCH('Работы в малярке'!$C21,'Расценки '!$C$9:$C$31,0),MATCH('Работы в малярке'!L$7,'Расценки '!$D$8:$AN$8,0)))*L$8</f>
        <v>0</v>
      </c>
      <c r="M21" s="231"/>
      <c r="N21" s="231">
        <f t="array" ref="N21">(INDEX('Расценки '!$D$9:$AN$28,MATCH('Работы в малярке'!$C21,'Расценки '!$C$9:$C$31,0),MATCH('Работы в малярке'!N$7,'Расценки '!$D$8:$AN$8,0)))*N$8</f>
        <v>0</v>
      </c>
      <c r="O21" s="231"/>
      <c r="P21" s="231">
        <f t="array" ref="P21">(INDEX('Расценки '!$D$9:$AN$28,MATCH('Работы в малярке'!$C21,'Расценки '!$C$9:$C$31,0),MATCH('Работы в малярке'!P$7,'Расценки '!$D$8:$AN$8,0)))*P$8</f>
        <v>0</v>
      </c>
      <c r="Q21" s="236"/>
      <c r="R21" s="7"/>
    </row>
    <row r="22" spans="1:32" ht="15.75">
      <c r="B22" s="210">
        <v>13</v>
      </c>
      <c r="C22" s="42" t="s">
        <v>97</v>
      </c>
      <c r="D22" s="193">
        <f t="array" ref="D22">(INDEX('Расценки '!$D$9:$AN$28,MATCH('Работы в малярке'!$C22,'Расценки '!$C$9:$C$31,0),MATCH('Работы в малярке'!D$7,'Расценки '!$D$8:$AN$8,0)))*D$8</f>
        <v>0</v>
      </c>
      <c r="E22" s="194"/>
      <c r="F22" s="193">
        <f t="array" ref="F22">(INDEX('Расценки '!$D$9:$AN$28,MATCH('Работы в малярке'!$C22,'Расценки '!$C$9:$C$31,0),MATCH('Работы в малярке'!F$7,'Расценки '!$D$8:$AN$8,0)))*F$8</f>
        <v>0</v>
      </c>
      <c r="G22" s="194"/>
      <c r="H22" s="193">
        <f t="array" ref="H22">(INDEX('Расценки '!$D$9:$AN$28,MATCH('Работы в малярке'!$C22,'Расценки '!$C$9:$C$31,0),MATCH('Работы в малярке'!H$7,'Расценки '!$D$8:$AN$8,0)))*H$8</f>
        <v>0</v>
      </c>
      <c r="I22" s="224"/>
      <c r="J22" s="237">
        <f t="array" ref="J22">(INDEX('Расценки '!$D$9:$AN$28,MATCH('Работы в малярке'!$C22,'Расценки '!$C$9:$C$31,0),MATCH('Работы в малярке'!J$7,'Расценки '!$D$8:$AN$8,0)))*J$8</f>
        <v>0</v>
      </c>
      <c r="K22" s="224"/>
      <c r="L22" s="231">
        <f t="array" ref="L22">(INDEX('Расценки '!$D$9:$AN$28,MATCH('Работы в малярке'!$C22,'Расценки '!$C$9:$C$31,0),MATCH('Работы в малярке'!L$7,'Расценки '!$D$8:$AN$8,0)))*L$8</f>
        <v>0</v>
      </c>
      <c r="M22" s="231"/>
      <c r="N22" s="231">
        <f t="array" ref="N22">(INDEX('Расценки '!$D$9:$AN$28,MATCH('Работы в малярке'!$C22,'Расценки '!$C$9:$C$31,0),MATCH('Работы в малярке'!N$7,'Расценки '!$D$8:$AN$8,0)))*N$8</f>
        <v>0</v>
      </c>
      <c r="O22" s="231"/>
      <c r="P22" s="231">
        <f t="array" ref="P22">(INDEX('Расценки '!$D$9:$AN$28,MATCH('Работы в малярке'!$C22,'Расценки '!$C$9:$C$31,0),MATCH('Работы в малярке'!P$7,'Расценки '!$D$8:$AN$8,0)))*P$8</f>
        <v>0</v>
      </c>
      <c r="Q22" s="236"/>
      <c r="R22" s="7"/>
    </row>
    <row r="23" spans="1:32" ht="15.75">
      <c r="B23" s="210">
        <v>14</v>
      </c>
      <c r="C23" s="42" t="s">
        <v>98</v>
      </c>
      <c r="D23" s="193">
        <f t="array" ref="D23">(INDEX('Расценки '!$D$9:$AN$28,MATCH('Работы в малярке'!$C23,'Расценки '!$C$9:$C$31,0),MATCH('Работы в малярке'!D$7,'Расценки '!$D$8:$AN$8,0)))*D$8</f>
        <v>0</v>
      </c>
      <c r="E23" s="194"/>
      <c r="F23" s="193">
        <f t="array" ref="F23">(INDEX('Расценки '!$D$9:$AN$28,MATCH('Работы в малярке'!$C23,'Расценки '!$C$9:$C$31,0),MATCH('Работы в малярке'!F$7,'Расценки '!$D$8:$AN$8,0)))*F$8</f>
        <v>0</v>
      </c>
      <c r="G23" s="194"/>
      <c r="H23" s="193">
        <f t="array" ref="H23">(INDEX('Расценки '!$D$9:$AN$28,MATCH('Работы в малярке'!$C23,'Расценки '!$C$9:$C$31,0),MATCH('Работы в малярке'!H$7,'Расценки '!$D$8:$AN$8,0)))*H$8</f>
        <v>0</v>
      </c>
      <c r="I23" s="224"/>
      <c r="J23" s="237">
        <f t="array" ref="J23">(INDEX('Расценки '!$D$9:$AN$28,MATCH('Работы в малярке'!$C23,'Расценки '!$C$9:$C$31,0),MATCH('Работы в малярке'!J$7,'Расценки '!$D$8:$AN$8,0)))*J$8</f>
        <v>0</v>
      </c>
      <c r="K23" s="224"/>
      <c r="L23" s="231">
        <f t="array" ref="L23">(INDEX('Расценки '!$D$9:$AN$28,MATCH('Работы в малярке'!$C23,'Расценки '!$C$9:$C$31,0),MATCH('Работы в малярке'!L$7,'Расценки '!$D$8:$AN$8,0)))*L$8</f>
        <v>0</v>
      </c>
      <c r="M23" s="231"/>
      <c r="N23" s="231">
        <f t="array" ref="N23">(INDEX('Расценки '!$D$9:$AN$28,MATCH('Работы в малярке'!$C23,'Расценки '!$C$9:$C$31,0),MATCH('Работы в малярке'!N$7,'Расценки '!$D$8:$AN$8,0)))*N$8</f>
        <v>0</v>
      </c>
      <c r="O23" s="231"/>
      <c r="P23" s="231">
        <f t="array" ref="P23">(INDEX('Расценки '!$D$9:$AN$28,MATCH('Работы в малярке'!$C23,'Расценки '!$C$9:$C$31,0),MATCH('Работы в малярке'!P$7,'Расценки '!$D$8:$AN$8,0)))*P$8</f>
        <v>0</v>
      </c>
      <c r="Q23" s="236"/>
      <c r="R23" s="7"/>
    </row>
    <row r="24" spans="1:32" ht="15.75">
      <c r="B24" s="210">
        <v>15</v>
      </c>
      <c r="C24" s="42" t="s">
        <v>99</v>
      </c>
      <c r="D24" s="193">
        <f t="array" ref="D24">(INDEX('Расценки '!$D$9:$AN$28,MATCH('Работы в малярке'!$C24,'Расценки '!$C$9:$C$31,0),MATCH('Работы в малярке'!D$7,'Расценки '!$D$8:$AN$8,0)))*D$8</f>
        <v>0</v>
      </c>
      <c r="E24" s="194"/>
      <c r="F24" s="193">
        <f t="array" ref="F24">(INDEX('Расценки '!$D$9:$AN$28,MATCH('Работы в малярке'!$C24,'Расценки '!$C$9:$C$31,0),MATCH('Работы в малярке'!F$7,'Расценки '!$D$8:$AN$8,0)))*F$8</f>
        <v>0</v>
      </c>
      <c r="G24" s="194"/>
      <c r="H24" s="193">
        <f t="array" ref="H24">(INDEX('Расценки '!$D$9:$AN$28,MATCH('Работы в малярке'!$C24,'Расценки '!$C$9:$C$31,0),MATCH('Работы в малярке'!H$7,'Расценки '!$D$8:$AN$8,0)))*H$8</f>
        <v>0</v>
      </c>
      <c r="I24" s="224"/>
      <c r="J24" s="237">
        <f t="array" ref="J24">(INDEX('Расценки '!$D$9:$AN$28,MATCH('Работы в малярке'!$C24,'Расценки '!$C$9:$C$31,0),MATCH('Работы в малярке'!J$7,'Расценки '!$D$8:$AN$8,0)))*J$8</f>
        <v>0</v>
      </c>
      <c r="K24" s="224"/>
      <c r="L24" s="231">
        <f t="array" ref="L24">(INDEX('Расценки '!$D$9:$AN$28,MATCH('Работы в малярке'!$C24,'Расценки '!$C$9:$C$31,0),MATCH('Работы в малярке'!L$7,'Расценки '!$D$8:$AN$8,0)))*L$8</f>
        <v>0</v>
      </c>
      <c r="M24" s="231"/>
      <c r="N24" s="231">
        <f t="array" ref="N24">(INDEX('Расценки '!$D$9:$AN$28,MATCH('Работы в малярке'!$C24,'Расценки '!$C$9:$C$31,0),MATCH('Работы в малярке'!N$7,'Расценки '!$D$8:$AN$8,0)))*N$8</f>
        <v>0</v>
      </c>
      <c r="O24" s="231"/>
      <c r="P24" s="231">
        <f t="array" ref="P24">(INDEX('Расценки '!$D$9:$AN$28,MATCH('Работы в малярке'!$C24,'Расценки '!$C$9:$C$31,0),MATCH('Работы в малярке'!P$7,'Расценки '!$D$8:$AN$8,0)))*P$8</f>
        <v>0</v>
      </c>
      <c r="Q24" s="236"/>
      <c r="R24" s="7"/>
    </row>
    <row r="25" spans="1:32" ht="15.75" customHeight="1">
      <c r="B25" s="210">
        <v>16</v>
      </c>
      <c r="C25" s="42" t="s">
        <v>100</v>
      </c>
      <c r="D25" s="193">
        <f t="array" ref="D25">(INDEX('Расценки '!$D$9:$AN$28,MATCH('Работы в малярке'!$C25,'Расценки '!$C$9:$C$31,0),MATCH('Работы в малярке'!D$7,'Расценки '!$D$8:$AN$8,0)))*D$8</f>
        <v>0</v>
      </c>
      <c r="E25" s="194"/>
      <c r="F25" s="193">
        <f t="array" ref="F25">(INDEX('Расценки '!$D$9:$AN$28,MATCH('Работы в малярке'!$C25,'Расценки '!$C$9:$C$31,0),MATCH('Работы в малярке'!F$7,'Расценки '!$D$8:$AN$8,0)))*F$8</f>
        <v>0</v>
      </c>
      <c r="G25" s="194"/>
      <c r="H25" s="193">
        <f t="array" ref="H25">(INDEX('Расценки '!$D$9:$AN$28,MATCH('Работы в малярке'!$C25,'Расценки '!$C$9:$C$31,0),MATCH('Работы в малярке'!H$7,'Расценки '!$D$8:$AN$8,0)))*H$8</f>
        <v>0</v>
      </c>
      <c r="I25" s="224"/>
      <c r="J25" s="237">
        <f t="array" ref="J25">(INDEX('Расценки '!$D$9:$AN$28,MATCH('Работы в малярке'!$C25,'Расценки '!$C$9:$C$31,0),MATCH('Работы в малярке'!J$7,'Расценки '!$D$8:$AN$8,0)))*J$8</f>
        <v>0</v>
      </c>
      <c r="K25" s="224"/>
      <c r="L25" s="231">
        <f t="array" ref="L25">(INDEX('Расценки '!$D$9:$AN$28,MATCH('Работы в малярке'!$C25,'Расценки '!$C$9:$C$31,0),MATCH('Работы в малярке'!L$7,'Расценки '!$D$8:$AN$8,0)))*L$8</f>
        <v>0</v>
      </c>
      <c r="M25" s="231"/>
      <c r="N25" s="231">
        <f t="array" ref="N25">(INDEX('Расценки '!$D$9:$AN$28,MATCH('Работы в малярке'!$C25,'Расценки '!$C$9:$C$31,0),MATCH('Работы в малярке'!N$7,'Расценки '!$D$8:$AN$8,0)))*N$8</f>
        <v>0</v>
      </c>
      <c r="O25" s="231"/>
      <c r="P25" s="231">
        <f t="array" ref="P25">(INDEX('Расценки '!$D$9:$AN$28,MATCH('Работы в малярке'!$C25,'Расценки '!$C$9:$C$31,0),MATCH('Работы в малярке'!P$7,'Расценки '!$D$8:$AN$8,0)))*P$8</f>
        <v>0</v>
      </c>
      <c r="Q25" s="236"/>
      <c r="R25" s="7"/>
    </row>
    <row r="26" spans="1:32" ht="15.75" customHeight="1">
      <c r="B26" s="210">
        <v>17</v>
      </c>
      <c r="C26" s="42" t="s">
        <v>101</v>
      </c>
      <c r="D26" s="193">
        <f t="array" ref="D26">(INDEX('Расценки '!$D$9:$AN$28,MATCH('Работы в малярке'!$C26,'Расценки '!$C$9:$C$31,0),MATCH('Работы в малярке'!D$7,'Расценки '!$D$8:$AN$8,0)))*D$8</f>
        <v>0</v>
      </c>
      <c r="E26" s="194"/>
      <c r="F26" s="193">
        <f t="array" ref="F26">(INDEX('Расценки '!$D$9:$AN$28,MATCH('Работы в малярке'!$C26,'Расценки '!$C$9:$C$31,0),MATCH('Работы в малярке'!F$7,'Расценки '!$D$8:$AN$8,0)))*F$8</f>
        <v>0</v>
      </c>
      <c r="G26" s="194"/>
      <c r="H26" s="193">
        <f t="array" ref="H26">(INDEX('Расценки '!$D$9:$AN$28,MATCH('Работы в малярке'!$C26,'Расценки '!$C$9:$C$31,0),MATCH('Работы в малярке'!H$7,'Расценки '!$D$8:$AN$8,0)))*H$8</f>
        <v>0</v>
      </c>
      <c r="I26" s="224"/>
      <c r="J26" s="237">
        <f t="array" ref="J26">(INDEX('Расценки '!$D$9:$AN$28,MATCH('Работы в малярке'!$C26,'Расценки '!$C$9:$C$31,0),MATCH('Работы в малярке'!J$7,'Расценки '!$D$8:$AN$8,0)))*J$8</f>
        <v>0</v>
      </c>
      <c r="K26" s="224"/>
      <c r="L26" s="231">
        <f t="array" ref="L26">(INDEX('Расценки '!$D$9:$AN$28,MATCH('Работы в малярке'!$C26,'Расценки '!$C$9:$C$31,0),MATCH('Работы в малярке'!L$7,'Расценки '!$D$8:$AN$8,0)))*L$8</f>
        <v>0</v>
      </c>
      <c r="M26" s="231"/>
      <c r="N26" s="231">
        <f t="array" ref="N26">(INDEX('Расценки '!$D$9:$AN$28,MATCH('Работы в малярке'!$C26,'Расценки '!$C$9:$C$31,0),MATCH('Работы в малярке'!N$7,'Расценки '!$D$8:$AN$8,0)))*N$8</f>
        <v>0</v>
      </c>
      <c r="O26" s="231"/>
      <c r="P26" s="231">
        <f t="array" ref="P26">(INDEX('Расценки '!$D$9:$AN$28,MATCH('Работы в малярке'!$C26,'Расценки '!$C$9:$C$31,0),MATCH('Работы в малярке'!P$7,'Расценки '!$D$8:$AN$8,0)))*P$8</f>
        <v>0</v>
      </c>
      <c r="Q26" s="236"/>
      <c r="R26" s="7"/>
    </row>
    <row r="27" spans="1:32" ht="15.75" customHeight="1">
      <c r="B27" s="210">
        <v>18</v>
      </c>
      <c r="C27" s="42" t="s">
        <v>102</v>
      </c>
      <c r="D27" s="193">
        <f t="array" ref="D27">(INDEX('Расценки '!$D$9:$AN$28,MATCH('Работы в малярке'!$C27,'Расценки '!$C$9:$C$31,0),MATCH('Работы в малярке'!D$7,'Расценки '!$D$8:$AN$8,0)))*D$8</f>
        <v>10.588200000000001</v>
      </c>
      <c r="E27" s="194"/>
      <c r="F27" s="193">
        <f t="array" ref="F27">(INDEX('Расценки '!$D$9:$AN$28,MATCH('Работы в малярке'!$C27,'Расценки '!$C$9:$C$31,0),MATCH('Работы в малярке'!F$7,'Расценки '!$D$8:$AN$8,0)))*F$8</f>
        <v>0</v>
      </c>
      <c r="G27" s="194"/>
      <c r="H27" s="193">
        <f t="array" ref="H27">(INDEX('Расценки '!$D$9:$AN$28,MATCH('Работы в малярке'!$C27,'Расценки '!$C$9:$C$31,0),MATCH('Работы в малярке'!H$7,'Расценки '!$D$8:$AN$8,0)))*H$8</f>
        <v>0</v>
      </c>
      <c r="I27" s="224"/>
      <c r="J27" s="237">
        <f t="array" ref="J27">(INDEX('Расценки '!$D$9:$AN$28,MATCH('Работы в малярке'!$C27,'Расценки '!$C$9:$C$31,0),MATCH('Работы в малярке'!J$7,'Расценки '!$D$8:$AN$8,0)))*J$8</f>
        <v>0</v>
      </c>
      <c r="K27" s="224"/>
      <c r="L27" s="231">
        <f t="array" ref="L27">(INDEX('Расценки '!$D$9:$AN$28,MATCH('Работы в малярке'!$C27,'Расценки '!$C$9:$C$31,0),MATCH('Работы в малярке'!L$7,'Расценки '!$D$8:$AN$8,0)))*L$8</f>
        <v>0</v>
      </c>
      <c r="M27" s="231"/>
      <c r="N27" s="231">
        <f t="array" ref="N27">(INDEX('Расценки '!$D$9:$AN$28,MATCH('Работы в малярке'!$C27,'Расценки '!$C$9:$C$31,0),MATCH('Работы в малярке'!N$7,'Расценки '!$D$8:$AN$8,0)))*N$8</f>
        <v>0</v>
      </c>
      <c r="O27" s="231"/>
      <c r="P27" s="231">
        <f t="array" ref="P27">(INDEX('Расценки '!$D$9:$AN$28,MATCH('Работы в малярке'!$C27,'Расценки '!$C$9:$C$31,0),MATCH('Работы в малярке'!P$7,'Расценки '!$D$8:$AN$8,0)))*P$8</f>
        <v>0</v>
      </c>
      <c r="Q27" s="236"/>
      <c r="R27" s="7"/>
    </row>
    <row r="28" spans="1:32" ht="15.75" customHeight="1">
      <c r="A28" s="8"/>
      <c r="B28" s="211">
        <v>19</v>
      </c>
      <c r="C28" s="196" t="s">
        <v>103</v>
      </c>
      <c r="D28" s="197">
        <f t="array" ref="D28">(INDEX('Расценки '!$D$9:$AN$28,MATCH('Работы в малярке'!$C28,'Расценки '!$C$9:$C$31,0),MATCH('Работы в малярке'!D$7,'Расценки '!$D$8:$AN$8,0)))*D$8</f>
        <v>0</v>
      </c>
      <c r="E28" s="198"/>
      <c r="F28" s="197">
        <f t="array" ref="F28">(INDEX('Расценки '!$D$9:$AN$28,MATCH('Работы в малярке'!$C28,'Расценки '!$C$9:$C$31,0),MATCH('Работы в малярке'!F$7,'Расценки '!$D$8:$AN$8,0)))*F$8</f>
        <v>0</v>
      </c>
      <c r="G28" s="198"/>
      <c r="H28" s="197">
        <f t="array" ref="H28">(INDEX('Расценки '!$D$9:$AN$28,MATCH('Работы в малярке'!$C28,'Расценки '!$C$9:$C$31,0),MATCH('Работы в малярке'!H$7,'Расценки '!$D$8:$AN$8,0)))*H$8</f>
        <v>0</v>
      </c>
      <c r="I28" s="225"/>
      <c r="J28" s="238">
        <f t="array" ref="J28">(INDEX('Расценки '!$D$9:$AN$28,MATCH('Работы в малярке'!$C28,'Расценки '!$C$9:$C$31,0),MATCH('Работы в малярке'!J$7,'Расценки '!$D$8:$AN$8,0)))*J$8</f>
        <v>0</v>
      </c>
      <c r="K28" s="225"/>
      <c r="L28" s="231">
        <f t="array" ref="L28">(INDEX('Расценки '!$D$9:$AN$28,MATCH('Работы в малярке'!$C28,'Расценки '!$C$9:$C$31,0),MATCH('Работы в малярке'!L$7,'Расценки '!$D$8:$AN$8,0)))*L$8</f>
        <v>0</v>
      </c>
      <c r="M28" s="231"/>
      <c r="N28" s="231">
        <f t="array" ref="N28">(INDEX('Расценки '!$D$9:$AN$28,MATCH('Работы в малярке'!$C28,'Расценки '!$C$9:$C$31,0),MATCH('Работы в малярке'!N$7,'Расценки '!$D$8:$AN$8,0)))*N$8</f>
        <v>0</v>
      </c>
      <c r="O28" s="231"/>
      <c r="P28" s="231">
        <f t="array" ref="P28">(INDEX('Расценки '!$D$9:$AN$28,MATCH('Работы в малярке'!$C28,'Расценки '!$C$9:$C$31,0),MATCH('Работы в малярке'!P$7,'Расценки '!$D$8:$AN$8,0)))*P$8</f>
        <v>0</v>
      </c>
      <c r="Q28" s="236"/>
      <c r="R28" s="7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ht="15.75" customHeight="1" thickBot="1">
      <c r="B29" s="212">
        <v>20</v>
      </c>
      <c r="C29" s="200" t="s">
        <v>104</v>
      </c>
      <c r="D29" s="215">
        <f t="array" ref="D29">(INDEX('Расценки '!$D$9:$AN$28,MATCH('Работы в малярке'!$C29,'Расценки '!$C$9:$C$31,0),MATCH('Работы в малярке'!D$7,'Расценки '!$D$8:$AN$8,0)))*D$8</f>
        <v>14.117599999999999</v>
      </c>
      <c r="E29" s="215"/>
      <c r="F29" s="215">
        <f t="array" ref="F29">(INDEX('Расценки '!$D$9:$AN$28,MATCH('Работы в малярке'!$C29,'Расценки '!$C$9:$C$31,0),MATCH('Работы в малярке'!F$7,'Расценки '!$D$8:$AN$8,0)))*F$8</f>
        <v>0</v>
      </c>
      <c r="G29" s="215"/>
      <c r="H29" s="215">
        <f t="array" ref="H29">(INDEX('Расценки '!$D$9:$AN$28,MATCH('Работы в малярке'!$C29,'Расценки '!$C$9:$C$31,0),MATCH('Работы в малярке'!H$7,'Расценки '!$D$8:$AN$8,0)))*H$8</f>
        <v>0</v>
      </c>
      <c r="I29" s="226"/>
      <c r="J29" s="239">
        <f t="array" ref="J29">(INDEX('Расценки '!$D$9:$AN$28,MATCH('Работы в малярке'!$C29,'Расценки '!$C$9:$C$31,0),MATCH('Работы в малярке'!J$7,'Расценки '!$D$8:$AN$8,0)))*J$8</f>
        <v>0</v>
      </c>
      <c r="K29" s="226"/>
      <c r="L29" s="240">
        <f t="array" ref="L29">(INDEX('Расценки '!$D$9:$AN$28,MATCH('Работы в малярке'!$C29,'Расценки '!$C$9:$C$31,0),MATCH('Работы в малярке'!L$7,'Расценки '!$D$8:$AN$8,0)))*L$8</f>
        <v>0</v>
      </c>
      <c r="M29" s="240"/>
      <c r="N29" s="240">
        <f t="array" ref="N29">(INDEX('Расценки '!$D$9:$AN$28,MATCH('Работы в малярке'!$C29,'Расценки '!$C$9:$C$31,0),MATCH('Работы в малярке'!N$7,'Расценки '!$D$8:$AN$8,0)))*N$8</f>
        <v>0</v>
      </c>
      <c r="O29" s="240"/>
      <c r="P29" s="240">
        <f t="array" ref="P29">(INDEX('Расценки '!$D$9:$AN$28,MATCH('Работы в малярке'!$C29,'Расценки '!$C$9:$C$31,0),MATCH('Работы в малярке'!P$7,'Расценки '!$D$8:$AN$8,0)))*P$8</f>
        <v>0</v>
      </c>
      <c r="Q29" s="241"/>
      <c r="R29" s="7" t="s">
        <v>105</v>
      </c>
    </row>
    <row r="30" spans="1:32" ht="15.75" customHeight="1">
      <c r="B30" s="213"/>
      <c r="C30" s="242" t="s">
        <v>172</v>
      </c>
      <c r="D30" s="214">
        <f>SUM(D10:D29)</f>
        <v>165.88180000000003</v>
      </c>
      <c r="E30" s="214"/>
      <c r="F30" s="214">
        <f>SUM(F10:F29)</f>
        <v>0</v>
      </c>
      <c r="G30" s="214"/>
      <c r="H30" s="214">
        <f>SUM(H10:H29)</f>
        <v>0</v>
      </c>
      <c r="I30" s="214"/>
      <c r="J30" s="214">
        <f>SUM(J10:J29)</f>
        <v>0</v>
      </c>
      <c r="K30" s="214"/>
      <c r="L30" s="214">
        <f>SUM(L10:L29)</f>
        <v>0</v>
      </c>
      <c r="M30" s="214"/>
      <c r="N30" s="214">
        <f>SUM(N10:N29)</f>
        <v>0</v>
      </c>
      <c r="O30" s="214"/>
      <c r="P30" s="214">
        <f>SUM(P10:P29)</f>
        <v>0</v>
      </c>
      <c r="Q30" s="214"/>
      <c r="R30" s="199">
        <f>SUM(D30:Q30)</f>
        <v>165.88180000000003</v>
      </c>
    </row>
    <row r="31" spans="1:32" ht="15.75" customHeight="1">
      <c r="C31" s="2"/>
      <c r="R31" s="7"/>
    </row>
    <row r="32" spans="1:32" ht="15.75" customHeight="1">
      <c r="C32" s="2"/>
      <c r="R32" s="7"/>
    </row>
    <row r="33" spans="3:18" ht="15.75" customHeight="1">
      <c r="C33" s="2"/>
      <c r="R33" s="7"/>
    </row>
    <row r="34" spans="3:18" ht="15.75" customHeight="1">
      <c r="C34" s="2"/>
      <c r="R34" s="7"/>
    </row>
    <row r="35" spans="3:18" ht="15.75" customHeight="1">
      <c r="C35" s="2"/>
      <c r="R35" s="7"/>
    </row>
    <row r="36" spans="3:18" ht="15.75" customHeight="1">
      <c r="C36" s="2"/>
      <c r="R36" s="7"/>
    </row>
    <row r="37" spans="3:18" ht="15.75" customHeight="1">
      <c r="C37" s="2"/>
      <c r="R37" s="7"/>
    </row>
    <row r="38" spans="3:18" ht="15.75" customHeight="1">
      <c r="C38" s="2"/>
      <c r="R38" s="7"/>
    </row>
    <row r="39" spans="3:18" ht="15.75" customHeight="1">
      <c r="C39" s="2"/>
      <c r="R39" s="7"/>
    </row>
    <row r="40" spans="3:18" ht="15.75" customHeight="1">
      <c r="C40" s="2"/>
      <c r="R40" s="7"/>
    </row>
    <row r="41" spans="3:18" ht="15.75" customHeight="1">
      <c r="C41" s="2"/>
      <c r="R41" s="7"/>
    </row>
    <row r="42" spans="3:18" ht="15.75" customHeight="1">
      <c r="C42" s="2"/>
      <c r="R42" s="7"/>
    </row>
    <row r="43" spans="3:18" ht="15.75" customHeight="1">
      <c r="C43" s="2"/>
      <c r="R43" s="7"/>
    </row>
    <row r="44" spans="3:18" ht="15.75" customHeight="1">
      <c r="C44" s="2"/>
      <c r="R44" s="7"/>
    </row>
    <row r="45" spans="3:18" ht="15.75" customHeight="1">
      <c r="C45" s="2"/>
      <c r="R45" s="7"/>
    </row>
    <row r="46" spans="3:18" ht="15.75" customHeight="1">
      <c r="C46" s="2"/>
      <c r="R46" s="7"/>
    </row>
    <row r="47" spans="3:18" ht="15.75" customHeight="1">
      <c r="C47" s="2"/>
      <c r="R47" s="7"/>
    </row>
    <row r="48" spans="3:18" ht="15.75" customHeight="1">
      <c r="C48" s="2"/>
      <c r="R48" s="7"/>
    </row>
    <row r="49" spans="3:18" ht="15.75" customHeight="1">
      <c r="C49" s="2"/>
      <c r="R49" s="7"/>
    </row>
    <row r="50" spans="3:18" ht="15.75" customHeight="1">
      <c r="C50" s="2"/>
      <c r="R50" s="7"/>
    </row>
    <row r="51" spans="3:18" ht="15.75" customHeight="1">
      <c r="C51" s="2"/>
      <c r="R51" s="7"/>
    </row>
    <row r="52" spans="3:18" ht="15.75" customHeight="1">
      <c r="C52" s="2"/>
      <c r="R52" s="7"/>
    </row>
    <row r="53" spans="3:18" ht="15.75" customHeight="1">
      <c r="C53" s="2"/>
      <c r="R53" s="7"/>
    </row>
    <row r="54" spans="3:18" ht="15.75" customHeight="1">
      <c r="C54" s="2"/>
      <c r="R54" s="7"/>
    </row>
    <row r="55" spans="3:18" ht="15.75" customHeight="1">
      <c r="C55" s="2"/>
      <c r="R55" s="7"/>
    </row>
    <row r="56" spans="3:18" ht="15.75" customHeight="1">
      <c r="C56" s="2"/>
      <c r="R56" s="7"/>
    </row>
    <row r="57" spans="3:18" ht="15.75" customHeight="1">
      <c r="C57" s="2"/>
      <c r="R57" s="7"/>
    </row>
    <row r="58" spans="3:18" ht="15.75" customHeight="1">
      <c r="C58" s="2"/>
      <c r="R58" s="7"/>
    </row>
    <row r="59" spans="3:18" ht="15.75" customHeight="1">
      <c r="C59" s="2"/>
      <c r="R59" s="7"/>
    </row>
    <row r="60" spans="3:18" ht="15.75" customHeight="1">
      <c r="C60" s="2"/>
      <c r="R60" s="7"/>
    </row>
    <row r="61" spans="3:18" ht="15.75" customHeight="1">
      <c r="C61" s="2"/>
      <c r="R61" s="7"/>
    </row>
    <row r="62" spans="3:18" ht="15.75" customHeight="1">
      <c r="C62" s="2"/>
      <c r="R62" s="7"/>
    </row>
    <row r="63" spans="3:18" ht="15.75" customHeight="1">
      <c r="C63" s="2"/>
      <c r="R63" s="7"/>
    </row>
    <row r="64" spans="3:18" ht="15.75" customHeight="1">
      <c r="C64" s="2"/>
      <c r="R64" s="7"/>
    </row>
    <row r="65" spans="3:18" ht="15.75" customHeight="1">
      <c r="C65" s="2"/>
      <c r="R65" s="7"/>
    </row>
    <row r="66" spans="3:18" ht="15.75" customHeight="1">
      <c r="C66" s="2"/>
      <c r="R66" s="7"/>
    </row>
    <row r="67" spans="3:18" ht="15.75" customHeight="1">
      <c r="C67" s="2"/>
      <c r="R67" s="7"/>
    </row>
    <row r="68" spans="3:18" ht="15.75" customHeight="1">
      <c r="C68" s="2"/>
      <c r="R68" s="7"/>
    </row>
    <row r="69" spans="3:18" ht="15.75" customHeight="1">
      <c r="C69" s="2"/>
      <c r="R69" s="7"/>
    </row>
    <row r="70" spans="3:18" ht="15.75" customHeight="1">
      <c r="C70" s="2"/>
      <c r="R70" s="7"/>
    </row>
    <row r="71" spans="3:18" ht="15.75" customHeight="1">
      <c r="C71" s="2"/>
      <c r="R71" s="7"/>
    </row>
    <row r="72" spans="3:18" ht="15.75" customHeight="1">
      <c r="C72" s="2"/>
      <c r="R72" s="7"/>
    </row>
    <row r="73" spans="3:18" ht="15.75" customHeight="1">
      <c r="C73" s="2"/>
      <c r="R73" s="7"/>
    </row>
    <row r="74" spans="3:18" ht="15.75" customHeight="1">
      <c r="C74" s="2"/>
      <c r="R74" s="7"/>
    </row>
    <row r="75" spans="3:18" ht="15.75" customHeight="1">
      <c r="C75" s="2"/>
      <c r="R75" s="7"/>
    </row>
    <row r="76" spans="3:18" ht="15.75" customHeight="1">
      <c r="C76" s="2"/>
      <c r="R76" s="7"/>
    </row>
    <row r="77" spans="3:18" ht="15.75" customHeight="1">
      <c r="C77" s="2"/>
      <c r="R77" s="7"/>
    </row>
    <row r="78" spans="3:18" ht="15.75" customHeight="1">
      <c r="C78" s="2"/>
      <c r="R78" s="7"/>
    </row>
    <row r="79" spans="3:18" ht="15.75" customHeight="1">
      <c r="C79" s="2"/>
      <c r="R79" s="7"/>
    </row>
    <row r="80" spans="3:18" ht="15.75" customHeight="1">
      <c r="C80" s="2"/>
      <c r="R80" s="7"/>
    </row>
    <row r="81" spans="3:18" ht="15.75" customHeight="1">
      <c r="C81" s="2"/>
      <c r="R81" s="7"/>
    </row>
    <row r="82" spans="3:18" ht="15.75" customHeight="1">
      <c r="C82" s="2"/>
      <c r="R82" s="7"/>
    </row>
    <row r="83" spans="3:18" ht="15.75" customHeight="1">
      <c r="C83" s="2"/>
      <c r="R83" s="7"/>
    </row>
    <row r="84" spans="3:18" ht="15.75" customHeight="1">
      <c r="C84" s="2"/>
      <c r="R84" s="7"/>
    </row>
    <row r="85" spans="3:18" ht="15.75" customHeight="1">
      <c r="C85" s="2"/>
      <c r="R85" s="7"/>
    </row>
    <row r="86" spans="3:18" ht="15.75" customHeight="1">
      <c r="C86" s="2"/>
      <c r="R86" s="7"/>
    </row>
    <row r="87" spans="3:18" ht="15.75" customHeight="1">
      <c r="C87" s="2"/>
      <c r="R87" s="7"/>
    </row>
    <row r="88" spans="3:18" ht="15.75" customHeight="1">
      <c r="C88" s="2"/>
      <c r="R88" s="7"/>
    </row>
    <row r="89" spans="3:18" ht="15.75" customHeight="1">
      <c r="C89" s="2"/>
      <c r="R89" s="7"/>
    </row>
    <row r="90" spans="3:18" ht="15.75" customHeight="1">
      <c r="C90" s="2"/>
      <c r="R90" s="7"/>
    </row>
    <row r="91" spans="3:18" ht="15.75" customHeight="1">
      <c r="C91" s="2"/>
      <c r="R91" s="7"/>
    </row>
    <row r="92" spans="3:18" ht="15.75" customHeight="1">
      <c r="C92" s="2"/>
      <c r="R92" s="7"/>
    </row>
    <row r="93" spans="3:18" ht="15.75" customHeight="1">
      <c r="C93" s="2"/>
      <c r="R93" s="7"/>
    </row>
    <row r="94" spans="3:18" ht="15.75" customHeight="1">
      <c r="C94" s="2"/>
      <c r="R94" s="7"/>
    </row>
    <row r="95" spans="3:18" ht="15.75" customHeight="1">
      <c r="C95" s="2"/>
      <c r="R95" s="7"/>
    </row>
    <row r="96" spans="3:18" ht="15.75" customHeight="1">
      <c r="C96" s="2"/>
      <c r="R96" s="7"/>
    </row>
    <row r="97" spans="3:18" ht="15.75" customHeight="1">
      <c r="C97" s="2"/>
      <c r="R97" s="7"/>
    </row>
    <row r="98" spans="3:18" ht="15.75" customHeight="1">
      <c r="C98" s="2"/>
      <c r="R98" s="7"/>
    </row>
    <row r="99" spans="3:18" ht="15.75" customHeight="1">
      <c r="C99" s="2"/>
      <c r="R99" s="7"/>
    </row>
    <row r="100" spans="3:18" ht="15.75" customHeight="1">
      <c r="C100" s="2"/>
      <c r="R100" s="7"/>
    </row>
    <row r="101" spans="3:18" ht="15.75" customHeight="1">
      <c r="C101" s="2"/>
      <c r="R101" s="7"/>
    </row>
    <row r="102" spans="3:18" ht="15.75" customHeight="1">
      <c r="C102" s="2"/>
      <c r="R102" s="7"/>
    </row>
    <row r="103" spans="3:18" ht="15.75" customHeight="1">
      <c r="C103" s="2"/>
      <c r="R103" s="7"/>
    </row>
    <row r="104" spans="3:18" ht="15.75" customHeight="1">
      <c r="C104" s="2"/>
      <c r="R104" s="7"/>
    </row>
    <row r="105" spans="3:18" ht="15.75" customHeight="1">
      <c r="C105" s="2"/>
      <c r="R105" s="7"/>
    </row>
    <row r="106" spans="3:18" ht="15.75" customHeight="1">
      <c r="C106" s="2"/>
      <c r="R106" s="7"/>
    </row>
    <row r="107" spans="3:18" ht="15.75" customHeight="1">
      <c r="C107" s="2"/>
      <c r="R107" s="7"/>
    </row>
    <row r="108" spans="3:18" ht="15.75" customHeight="1">
      <c r="C108" s="2"/>
      <c r="R108" s="7"/>
    </row>
    <row r="109" spans="3:18" ht="15.75" customHeight="1">
      <c r="C109" s="2"/>
      <c r="R109" s="7"/>
    </row>
    <row r="110" spans="3:18" ht="15.75" customHeight="1">
      <c r="C110" s="2"/>
      <c r="R110" s="7"/>
    </row>
    <row r="111" spans="3:18" ht="15.75" customHeight="1">
      <c r="C111" s="2"/>
      <c r="R111" s="7"/>
    </row>
    <row r="112" spans="3:18" ht="15.75" customHeight="1">
      <c r="C112" s="2"/>
      <c r="R112" s="7"/>
    </row>
    <row r="113" spans="3:18" ht="15.75" customHeight="1">
      <c r="C113" s="2"/>
      <c r="R113" s="7"/>
    </row>
    <row r="114" spans="3:18" ht="15.75" customHeight="1">
      <c r="C114" s="2"/>
      <c r="R114" s="7"/>
    </row>
    <row r="115" spans="3:18" ht="15.75" customHeight="1">
      <c r="C115" s="2"/>
      <c r="R115" s="7"/>
    </row>
    <row r="116" spans="3:18" ht="15.75" customHeight="1">
      <c r="C116" s="2"/>
      <c r="R116" s="7"/>
    </row>
    <row r="117" spans="3:18" ht="15.75" customHeight="1">
      <c r="C117" s="2"/>
      <c r="R117" s="7"/>
    </row>
    <row r="118" spans="3:18" ht="15.75" customHeight="1">
      <c r="C118" s="2"/>
      <c r="R118" s="7"/>
    </row>
    <row r="119" spans="3:18" ht="15.75" customHeight="1">
      <c r="C119" s="2"/>
      <c r="R119" s="7"/>
    </row>
    <row r="120" spans="3:18" ht="15.75" customHeight="1">
      <c r="C120" s="2"/>
      <c r="R120" s="7"/>
    </row>
    <row r="121" spans="3:18" ht="15.75" customHeight="1">
      <c r="C121" s="2"/>
      <c r="R121" s="7"/>
    </row>
    <row r="122" spans="3:18" ht="15.75" customHeight="1">
      <c r="C122" s="2"/>
      <c r="R122" s="7"/>
    </row>
    <row r="123" spans="3:18" ht="15.75" customHeight="1">
      <c r="C123" s="2"/>
      <c r="R123" s="7"/>
    </row>
    <row r="124" spans="3:18" ht="15.75" customHeight="1">
      <c r="C124" s="2"/>
      <c r="R124" s="7"/>
    </row>
    <row r="125" spans="3:18" ht="15.75" customHeight="1">
      <c r="C125" s="2"/>
      <c r="R125" s="7"/>
    </row>
    <row r="126" spans="3:18" ht="15.75" customHeight="1">
      <c r="C126" s="2"/>
      <c r="R126" s="7"/>
    </row>
    <row r="127" spans="3:18" ht="15.75" customHeight="1">
      <c r="C127" s="2"/>
      <c r="R127" s="7"/>
    </row>
    <row r="128" spans="3:18" ht="15.75" customHeight="1">
      <c r="C128" s="2"/>
      <c r="R128" s="7"/>
    </row>
    <row r="129" spans="3:18" ht="15.75" customHeight="1">
      <c r="C129" s="2"/>
      <c r="R129" s="7"/>
    </row>
    <row r="130" spans="3:18" ht="15.75" customHeight="1">
      <c r="C130" s="2"/>
      <c r="R130" s="7"/>
    </row>
    <row r="131" spans="3:18" ht="15.75" customHeight="1">
      <c r="C131" s="2"/>
      <c r="R131" s="7"/>
    </row>
    <row r="132" spans="3:18" ht="15.75" customHeight="1">
      <c r="C132" s="2"/>
      <c r="R132" s="7"/>
    </row>
    <row r="133" spans="3:18" ht="15.75" customHeight="1">
      <c r="C133" s="2"/>
      <c r="R133" s="7"/>
    </row>
    <row r="134" spans="3:18" ht="15.75" customHeight="1">
      <c r="C134" s="2"/>
      <c r="R134" s="7"/>
    </row>
    <row r="135" spans="3:18" ht="15.75" customHeight="1">
      <c r="C135" s="2"/>
      <c r="R135" s="7"/>
    </row>
    <row r="136" spans="3:18" ht="15.75" customHeight="1">
      <c r="C136" s="2"/>
      <c r="R136" s="7"/>
    </row>
    <row r="137" spans="3:18" ht="15.75" customHeight="1">
      <c r="C137" s="2"/>
      <c r="R137" s="7"/>
    </row>
    <row r="138" spans="3:18" ht="15.75" customHeight="1">
      <c r="C138" s="2"/>
      <c r="R138" s="7"/>
    </row>
    <row r="139" spans="3:18" ht="15.75" customHeight="1">
      <c r="C139" s="2"/>
      <c r="R139" s="7"/>
    </row>
    <row r="140" spans="3:18" ht="15.75" customHeight="1">
      <c r="C140" s="2"/>
      <c r="R140" s="7"/>
    </row>
    <row r="141" spans="3:18" ht="15.75" customHeight="1">
      <c r="C141" s="2"/>
      <c r="R141" s="7"/>
    </row>
    <row r="142" spans="3:18" ht="15.75" customHeight="1">
      <c r="C142" s="2"/>
      <c r="R142" s="7"/>
    </row>
    <row r="143" spans="3:18" ht="15.75" customHeight="1">
      <c r="C143" s="2"/>
      <c r="R143" s="7"/>
    </row>
    <row r="144" spans="3:18" ht="15.75" customHeight="1">
      <c r="C144" s="2"/>
      <c r="R144" s="7"/>
    </row>
    <row r="145" spans="3:18" ht="15.75" customHeight="1">
      <c r="C145" s="2"/>
      <c r="R145" s="7"/>
    </row>
    <row r="146" spans="3:18" ht="15.75" customHeight="1">
      <c r="C146" s="2"/>
      <c r="R146" s="7"/>
    </row>
    <row r="147" spans="3:18" ht="15.75" customHeight="1">
      <c r="C147" s="2"/>
      <c r="R147" s="7"/>
    </row>
    <row r="148" spans="3:18" ht="15.75" customHeight="1">
      <c r="C148" s="2"/>
      <c r="R148" s="7"/>
    </row>
    <row r="149" spans="3:18" ht="15.75" customHeight="1">
      <c r="C149" s="2"/>
      <c r="R149" s="7"/>
    </row>
    <row r="150" spans="3:18" ht="15.75" customHeight="1">
      <c r="C150" s="2"/>
      <c r="R150" s="7"/>
    </row>
    <row r="151" spans="3:18" ht="15.75" customHeight="1">
      <c r="C151" s="2"/>
      <c r="R151" s="7"/>
    </row>
    <row r="152" spans="3:18" ht="15.75" customHeight="1">
      <c r="C152" s="2"/>
      <c r="R152" s="7"/>
    </row>
    <row r="153" spans="3:18" ht="15.75" customHeight="1">
      <c r="C153" s="2"/>
      <c r="R153" s="7"/>
    </row>
    <row r="154" spans="3:18" ht="15.75" customHeight="1">
      <c r="C154" s="2"/>
      <c r="R154" s="7"/>
    </row>
    <row r="155" spans="3:18" ht="15.75" customHeight="1">
      <c r="C155" s="2"/>
      <c r="R155" s="7"/>
    </row>
    <row r="156" spans="3:18" ht="15.75" customHeight="1">
      <c r="C156" s="2"/>
      <c r="R156" s="7"/>
    </row>
    <row r="157" spans="3:18" ht="15.75" customHeight="1">
      <c r="C157" s="2"/>
      <c r="R157" s="7"/>
    </row>
    <row r="158" spans="3:18" ht="15.75" customHeight="1">
      <c r="C158" s="2"/>
      <c r="R158" s="7"/>
    </row>
    <row r="159" spans="3:18" ht="15.75" customHeight="1">
      <c r="C159" s="2"/>
      <c r="R159" s="7"/>
    </row>
    <row r="160" spans="3:18" ht="15.75" customHeight="1">
      <c r="C160" s="2"/>
      <c r="R160" s="7"/>
    </row>
    <row r="161" spans="3:18" ht="15.75" customHeight="1">
      <c r="C161" s="2"/>
      <c r="R161" s="7"/>
    </row>
    <row r="162" spans="3:18" ht="15.75" customHeight="1">
      <c r="C162" s="2"/>
      <c r="R162" s="7"/>
    </row>
    <row r="163" spans="3:18" ht="15.75" customHeight="1">
      <c r="C163" s="2"/>
      <c r="R163" s="7"/>
    </row>
    <row r="164" spans="3:18" ht="15.75" customHeight="1">
      <c r="C164" s="2"/>
      <c r="R164" s="7"/>
    </row>
    <row r="165" spans="3:18" ht="15.75" customHeight="1">
      <c r="C165" s="2"/>
      <c r="R165" s="7"/>
    </row>
    <row r="166" spans="3:18" ht="15.75" customHeight="1">
      <c r="C166" s="2"/>
      <c r="R166" s="7"/>
    </row>
    <row r="167" spans="3:18" ht="15.75" customHeight="1">
      <c r="C167" s="2"/>
      <c r="R167" s="7"/>
    </row>
    <row r="168" spans="3:18" ht="15.75" customHeight="1">
      <c r="C168" s="2"/>
      <c r="R168" s="7"/>
    </row>
    <row r="169" spans="3:18" ht="15.75" customHeight="1">
      <c r="C169" s="2"/>
      <c r="R169" s="7"/>
    </row>
    <row r="170" spans="3:18" ht="15.75" customHeight="1">
      <c r="C170" s="2"/>
      <c r="R170" s="7"/>
    </row>
    <row r="171" spans="3:18" ht="15.75" customHeight="1">
      <c r="C171" s="2"/>
      <c r="R171" s="7"/>
    </row>
    <row r="172" spans="3:18" ht="15.75" customHeight="1">
      <c r="C172" s="2"/>
      <c r="R172" s="7"/>
    </row>
    <row r="173" spans="3:18" ht="15.75" customHeight="1">
      <c r="C173" s="2"/>
      <c r="R173" s="7"/>
    </row>
    <row r="174" spans="3:18" ht="15.75" customHeight="1">
      <c r="C174" s="2"/>
      <c r="R174" s="7"/>
    </row>
    <row r="175" spans="3:18" ht="15.75" customHeight="1">
      <c r="C175" s="2"/>
      <c r="R175" s="7"/>
    </row>
    <row r="176" spans="3:18" ht="15.75" customHeight="1">
      <c r="C176" s="2"/>
      <c r="R176" s="7"/>
    </row>
    <row r="177" spans="3:18" ht="15.75" customHeight="1">
      <c r="C177" s="2"/>
      <c r="R177" s="7"/>
    </row>
    <row r="178" spans="3:18" ht="15.75" customHeight="1">
      <c r="C178" s="2"/>
      <c r="R178" s="7"/>
    </row>
    <row r="179" spans="3:18" ht="15.75" customHeight="1">
      <c r="C179" s="2"/>
      <c r="R179" s="7"/>
    </row>
    <row r="180" spans="3:18" ht="15.75" customHeight="1">
      <c r="C180" s="2"/>
      <c r="R180" s="7"/>
    </row>
    <row r="181" spans="3:18" ht="15.75" customHeight="1">
      <c r="C181" s="2"/>
      <c r="R181" s="7"/>
    </row>
    <row r="182" spans="3:18" ht="15.75" customHeight="1">
      <c r="C182" s="2"/>
      <c r="R182" s="7"/>
    </row>
    <row r="183" spans="3:18" ht="15.75" customHeight="1">
      <c r="C183" s="2"/>
      <c r="R183" s="7"/>
    </row>
    <row r="184" spans="3:18" ht="15.75" customHeight="1">
      <c r="C184" s="2"/>
      <c r="R184" s="7"/>
    </row>
    <row r="185" spans="3:18" ht="15.75" customHeight="1">
      <c r="C185" s="2"/>
      <c r="R185" s="7"/>
    </row>
    <row r="186" spans="3:18" ht="15.75" customHeight="1">
      <c r="C186" s="2"/>
      <c r="R186" s="7"/>
    </row>
    <row r="187" spans="3:18" ht="15.75" customHeight="1">
      <c r="C187" s="2"/>
      <c r="R187" s="7"/>
    </row>
    <row r="188" spans="3:18" ht="15.75" customHeight="1">
      <c r="C188" s="2"/>
      <c r="R188" s="7"/>
    </row>
    <row r="189" spans="3:18" ht="15.75" customHeight="1">
      <c r="C189" s="2"/>
      <c r="R189" s="7"/>
    </row>
    <row r="190" spans="3:18" ht="15.75" customHeight="1">
      <c r="C190" s="2"/>
      <c r="R190" s="7"/>
    </row>
    <row r="191" spans="3:18" ht="15.75" customHeight="1">
      <c r="C191" s="2"/>
      <c r="R191" s="7"/>
    </row>
    <row r="192" spans="3:18" ht="15.75" customHeight="1">
      <c r="C192" s="2"/>
      <c r="R192" s="7"/>
    </row>
    <row r="193" spans="3:18" ht="15.75" customHeight="1">
      <c r="C193" s="2"/>
      <c r="R193" s="7"/>
    </row>
    <row r="194" spans="3:18" ht="15.75" customHeight="1">
      <c r="C194" s="2"/>
      <c r="R194" s="7"/>
    </row>
    <row r="195" spans="3:18" ht="15.75" customHeight="1">
      <c r="C195" s="2"/>
      <c r="R195" s="7"/>
    </row>
    <row r="196" spans="3:18" ht="15.75" customHeight="1">
      <c r="C196" s="2"/>
      <c r="R196" s="7"/>
    </row>
    <row r="197" spans="3:18" ht="15.75" customHeight="1">
      <c r="C197" s="2"/>
      <c r="R197" s="7"/>
    </row>
    <row r="198" spans="3:18" ht="15.75" customHeight="1">
      <c r="C198" s="2"/>
      <c r="R198" s="7"/>
    </row>
    <row r="199" spans="3:18" ht="15.75" customHeight="1">
      <c r="C199" s="2"/>
      <c r="R199" s="7"/>
    </row>
    <row r="200" spans="3:18" ht="15.75" customHeight="1">
      <c r="C200" s="2"/>
      <c r="R200" s="7"/>
    </row>
    <row r="201" spans="3:18" ht="15.75" customHeight="1">
      <c r="C201" s="2"/>
      <c r="R201" s="7"/>
    </row>
    <row r="202" spans="3:18" ht="15.75" customHeight="1">
      <c r="C202" s="2"/>
      <c r="R202" s="7"/>
    </row>
    <row r="203" spans="3:18" ht="15.75" customHeight="1">
      <c r="C203" s="2"/>
      <c r="R203" s="7"/>
    </row>
    <row r="204" spans="3:18" ht="15.75" customHeight="1">
      <c r="C204" s="2"/>
      <c r="R204" s="7"/>
    </row>
    <row r="205" spans="3:18" ht="15.75" customHeight="1">
      <c r="C205" s="2"/>
      <c r="R205" s="7"/>
    </row>
    <row r="206" spans="3:18" ht="15.75" customHeight="1">
      <c r="C206" s="2"/>
      <c r="R206" s="7"/>
    </row>
    <row r="207" spans="3:18" ht="15.75" customHeight="1">
      <c r="C207" s="2"/>
      <c r="R207" s="7"/>
    </row>
    <row r="208" spans="3:18" ht="15.75" customHeight="1">
      <c r="C208" s="2"/>
      <c r="R208" s="7"/>
    </row>
    <row r="209" spans="3:18" ht="15.75" customHeight="1">
      <c r="C209" s="2"/>
      <c r="R209" s="7"/>
    </row>
    <row r="210" spans="3:18" ht="15.75" customHeight="1">
      <c r="C210" s="2"/>
      <c r="R210" s="7"/>
    </row>
    <row r="211" spans="3:18" ht="15.75" customHeight="1">
      <c r="C211" s="2"/>
      <c r="R211" s="7"/>
    </row>
    <row r="212" spans="3:18" ht="15.75" customHeight="1">
      <c r="C212" s="2"/>
      <c r="R212" s="7"/>
    </row>
    <row r="213" spans="3:18" ht="15.75" customHeight="1">
      <c r="C213" s="2"/>
      <c r="R213" s="7"/>
    </row>
    <row r="214" spans="3:18" ht="15.75" customHeight="1">
      <c r="C214" s="2"/>
      <c r="R214" s="7"/>
    </row>
    <row r="215" spans="3:18" ht="15.75" customHeight="1">
      <c r="C215" s="2"/>
      <c r="R215" s="7"/>
    </row>
    <row r="216" spans="3:18" ht="15.75" customHeight="1">
      <c r="C216" s="2"/>
      <c r="R216" s="7"/>
    </row>
    <row r="217" spans="3:18" ht="15.75" customHeight="1">
      <c r="C217" s="2"/>
      <c r="R217" s="7"/>
    </row>
    <row r="218" spans="3:18" ht="15.75" customHeight="1">
      <c r="C218" s="2"/>
      <c r="R218" s="7"/>
    </row>
    <row r="219" spans="3:18" ht="15.75" customHeight="1">
      <c r="C219" s="2"/>
      <c r="R219" s="7"/>
    </row>
    <row r="220" spans="3:18" ht="15.75" customHeight="1">
      <c r="C220" s="2"/>
      <c r="R220" s="7"/>
    </row>
    <row r="221" spans="3:18" ht="15.75" customHeight="1">
      <c r="C221" s="2"/>
      <c r="R221" s="7"/>
    </row>
    <row r="222" spans="3:18" ht="15.75" customHeight="1">
      <c r="C222" s="2"/>
      <c r="R222" s="7"/>
    </row>
    <row r="223" spans="3:18" ht="15.75" customHeight="1">
      <c r="C223" s="2"/>
      <c r="R223" s="7"/>
    </row>
    <row r="224" spans="3:18" ht="15.75" customHeight="1">
      <c r="C224" s="2"/>
      <c r="R224" s="7"/>
    </row>
    <row r="225" spans="3:18" ht="15.75" customHeight="1">
      <c r="C225" s="2"/>
      <c r="R225" s="7"/>
    </row>
    <row r="226" spans="3:18" ht="15.75" customHeight="1">
      <c r="C226" s="2"/>
      <c r="R226" s="7"/>
    </row>
    <row r="227" spans="3:18" ht="15.75" customHeight="1">
      <c r="C227" s="2"/>
      <c r="R227" s="7"/>
    </row>
    <row r="228" spans="3:18" ht="15.75" customHeight="1">
      <c r="C228" s="2"/>
      <c r="R228" s="7"/>
    </row>
    <row r="229" spans="3:18" ht="15.75" customHeight="1">
      <c r="C229" s="2"/>
      <c r="R229" s="7"/>
    </row>
    <row r="230" spans="3:18" ht="15.75" customHeight="1">
      <c r="C230" s="2"/>
      <c r="R230" s="7"/>
    </row>
    <row r="231" spans="3:18" ht="15.75" customHeight="1"/>
    <row r="232" spans="3:18" ht="15.75" customHeight="1"/>
    <row r="233" spans="3:18" ht="15.75" customHeight="1"/>
    <row r="234" spans="3:18" ht="15.75" customHeight="1"/>
    <row r="235" spans="3:18" ht="15.75" customHeight="1"/>
    <row r="236" spans="3:18" ht="15.75" customHeight="1"/>
    <row r="237" spans="3:18" ht="15.75" customHeight="1"/>
    <row r="238" spans="3:18" ht="15.75" customHeight="1"/>
    <row r="239" spans="3:18" ht="15.75" customHeight="1"/>
    <row r="240" spans="3:1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8:C8"/>
    <mergeCell ref="C9:Q9"/>
    <mergeCell ref="C1:C6"/>
    <mergeCell ref="D1:AM1"/>
    <mergeCell ref="D2:AM2"/>
    <mergeCell ref="D3:AM3"/>
    <mergeCell ref="D4:AM4"/>
    <mergeCell ref="D5:AM5"/>
    <mergeCell ref="D6:AM6"/>
    <mergeCell ref="A7:C7"/>
  </mergeCells>
  <dataValidations count="1">
    <dataValidation type="list" allowBlank="1" showErrorMessage="1" sqref="P7 L7 N7" xr:uid="{00000000-0002-0000-0200-000000000000}">
      <formula1>$D$12:$AK$12</formula1>
    </dataValidation>
  </dataValidations>
  <hyperlinks>
    <hyperlink ref="C1" r:id="rId1" xr:uid="{00000000-0004-0000-0200-000000000000}"/>
  </hyperlinks>
  <pageMargins left="0.23622047244094491" right="0.23622047244094491" top="0.74803149606299213" bottom="0.74803149606299213" header="0" footer="0"/>
  <pageSetup paperSize="9" scale="8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1000000}">
          <x14:formula1>
            <xm:f>'Расценки '!$D$8:$AN$8</xm:f>
          </x14:formula1>
          <xm:sqref>D7 J7 H7 F7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1000"/>
  <sheetViews>
    <sheetView showGridLines="0"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XFD6"/>
    </sheetView>
  </sheetViews>
  <sheetFormatPr defaultColWidth="14.42578125" defaultRowHeight="15" customHeight="1"/>
  <cols>
    <col min="1" max="1" width="1.42578125" customWidth="1"/>
    <col min="2" max="2" width="2.42578125" customWidth="1"/>
    <col min="3" max="3" width="30.28515625" customWidth="1"/>
    <col min="4" max="4" width="11.42578125" customWidth="1"/>
    <col min="5" max="5" width="22.5703125" customWidth="1"/>
    <col min="6" max="6" width="15.140625" customWidth="1"/>
    <col min="7" max="7" width="13" customWidth="1"/>
    <col min="8" max="8" width="19.28515625" customWidth="1"/>
    <col min="9" max="9" width="22" customWidth="1"/>
    <col min="10" max="10" width="25.42578125" customWidth="1"/>
    <col min="11" max="12" width="11.42578125" customWidth="1"/>
    <col min="13" max="13" width="9.5703125" customWidth="1"/>
    <col min="14" max="14" width="22.42578125" customWidth="1"/>
    <col min="15" max="15" width="10.5703125" customWidth="1"/>
    <col min="16" max="16" width="9" customWidth="1"/>
    <col min="17" max="17" width="11.7109375" customWidth="1"/>
    <col min="18" max="18" width="18.42578125" customWidth="1"/>
    <col min="19" max="19" width="15.42578125" customWidth="1"/>
    <col min="20" max="20" width="18.7109375" customWidth="1"/>
    <col min="21" max="21" width="21.28515625" customWidth="1"/>
    <col min="22" max="22" width="9" customWidth="1"/>
    <col min="23" max="23" width="13.85546875" customWidth="1"/>
    <col min="24" max="24" width="11.7109375" customWidth="1"/>
    <col min="25" max="25" width="8" customWidth="1"/>
    <col min="26" max="27" width="9.5703125" customWidth="1"/>
    <col min="28" max="28" width="20.5703125" customWidth="1"/>
    <col min="29" max="29" width="14.28515625" customWidth="1"/>
    <col min="30" max="30" width="22" customWidth="1"/>
    <col min="31" max="31" width="21" customWidth="1"/>
    <col min="32" max="32" width="21.42578125" customWidth="1"/>
    <col min="33" max="33" width="9.5703125" customWidth="1"/>
    <col min="34" max="34" width="16.85546875" customWidth="1"/>
    <col min="35" max="35" width="18.42578125" customWidth="1"/>
    <col min="36" max="36" width="20.5703125" customWidth="1"/>
    <col min="37" max="37" width="12.5703125" customWidth="1"/>
    <col min="38" max="38" width="15.42578125" customWidth="1"/>
    <col min="39" max="39" width="21" customWidth="1"/>
    <col min="40" max="40" width="5" customWidth="1"/>
  </cols>
  <sheetData>
    <row r="1" spans="1:40" ht="14.25" customHeight="1">
      <c r="A1" s="8"/>
      <c r="B1" s="8"/>
      <c r="C1" s="336" t="s">
        <v>106</v>
      </c>
      <c r="D1" s="337" t="s">
        <v>107</v>
      </c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8"/>
    </row>
    <row r="2" spans="1:40">
      <c r="A2" s="8"/>
      <c r="B2" s="8"/>
      <c r="C2" s="326"/>
      <c r="D2" s="337" t="s">
        <v>108</v>
      </c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8"/>
    </row>
    <row r="3" spans="1:40">
      <c r="C3" s="326"/>
      <c r="D3" s="337" t="s">
        <v>109</v>
      </c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</row>
    <row r="4" spans="1:40">
      <c r="C4" s="326"/>
      <c r="D4" s="337" t="s">
        <v>110</v>
      </c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</row>
    <row r="5" spans="1:40">
      <c r="C5" s="326"/>
      <c r="D5" s="337" t="s">
        <v>111</v>
      </c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</row>
    <row r="6" spans="1:40">
      <c r="C6" s="326"/>
      <c r="D6" s="337" t="s">
        <v>112</v>
      </c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</row>
    <row r="7" spans="1:40" ht="0.75" customHeight="1">
      <c r="K7" s="6"/>
      <c r="P7" s="6"/>
      <c r="V7" s="6"/>
      <c r="W7" s="6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40" ht="43.5" customHeight="1">
      <c r="C8" s="28" t="s">
        <v>113</v>
      </c>
      <c r="D8" s="29" t="s">
        <v>114</v>
      </c>
      <c r="E8" s="29" t="s">
        <v>115</v>
      </c>
      <c r="F8" s="29" t="s">
        <v>116</v>
      </c>
      <c r="G8" s="29" t="s">
        <v>117</v>
      </c>
      <c r="H8" s="29" t="s">
        <v>118</v>
      </c>
      <c r="I8" s="29" t="s">
        <v>119</v>
      </c>
      <c r="J8" s="29" t="s">
        <v>120</v>
      </c>
      <c r="K8" s="29" t="s">
        <v>121</v>
      </c>
      <c r="L8" s="29" t="s">
        <v>122</v>
      </c>
      <c r="M8" s="29" t="s">
        <v>123</v>
      </c>
      <c r="N8" s="29" t="s">
        <v>124</v>
      </c>
      <c r="O8" s="29" t="s">
        <v>125</v>
      </c>
      <c r="P8" s="29" t="s">
        <v>126</v>
      </c>
      <c r="Q8" s="29" t="s">
        <v>127</v>
      </c>
      <c r="R8" s="29" t="s">
        <v>128</v>
      </c>
      <c r="S8" s="29" t="s">
        <v>129</v>
      </c>
      <c r="T8" s="29" t="s">
        <v>130</v>
      </c>
      <c r="U8" s="29" t="s">
        <v>131</v>
      </c>
      <c r="V8" s="29" t="s">
        <v>132</v>
      </c>
      <c r="W8" s="29" t="s">
        <v>133</v>
      </c>
      <c r="X8" s="29" t="s">
        <v>134</v>
      </c>
      <c r="Y8" s="29" t="s">
        <v>135</v>
      </c>
      <c r="Z8" s="29" t="s">
        <v>136</v>
      </c>
      <c r="AA8" s="29" t="s">
        <v>137</v>
      </c>
      <c r="AB8" s="29" t="s">
        <v>138</v>
      </c>
      <c r="AC8" s="29" t="s">
        <v>139</v>
      </c>
      <c r="AD8" s="30" t="s">
        <v>140</v>
      </c>
      <c r="AE8" s="30" t="s">
        <v>141</v>
      </c>
      <c r="AF8" s="30" t="s">
        <v>142</v>
      </c>
      <c r="AG8" s="30" t="s">
        <v>143</v>
      </c>
      <c r="AH8" s="30" t="s">
        <v>144</v>
      </c>
      <c r="AI8" s="30" t="s">
        <v>145</v>
      </c>
      <c r="AJ8" s="30" t="s">
        <v>146</v>
      </c>
      <c r="AK8" s="30" t="s">
        <v>147</v>
      </c>
      <c r="AL8" s="30" t="s">
        <v>148</v>
      </c>
      <c r="AM8" s="30" t="s">
        <v>149</v>
      </c>
      <c r="AN8" s="31" t="s">
        <v>80</v>
      </c>
    </row>
    <row r="9" spans="1:40">
      <c r="B9" s="6">
        <v>1</v>
      </c>
      <c r="C9" s="32" t="s">
        <v>85</v>
      </c>
      <c r="D9" s="33">
        <v>100</v>
      </c>
      <c r="E9" s="33">
        <v>140</v>
      </c>
      <c r="F9" s="34">
        <v>200</v>
      </c>
      <c r="G9" s="35">
        <v>100</v>
      </c>
      <c r="H9" s="35">
        <v>100</v>
      </c>
      <c r="I9" s="35">
        <v>200</v>
      </c>
      <c r="J9" s="35">
        <v>200</v>
      </c>
      <c r="K9" s="35">
        <v>140</v>
      </c>
      <c r="L9" s="34">
        <v>240</v>
      </c>
      <c r="M9" s="35">
        <v>140</v>
      </c>
      <c r="N9" s="35">
        <v>140</v>
      </c>
      <c r="O9" s="35">
        <v>140</v>
      </c>
      <c r="P9" s="35">
        <v>180</v>
      </c>
      <c r="Q9" s="34">
        <v>280</v>
      </c>
      <c r="R9" s="35">
        <v>280</v>
      </c>
      <c r="S9" s="35">
        <v>280</v>
      </c>
      <c r="T9" s="35">
        <v>180</v>
      </c>
      <c r="U9" s="35">
        <v>180</v>
      </c>
      <c r="V9" s="35">
        <v>230</v>
      </c>
      <c r="W9" s="35">
        <v>230</v>
      </c>
      <c r="X9" s="34">
        <v>330</v>
      </c>
      <c r="Y9" s="35">
        <v>230</v>
      </c>
      <c r="Z9" s="35">
        <v>230</v>
      </c>
      <c r="AA9" s="35">
        <v>230</v>
      </c>
      <c r="AB9" s="35">
        <v>160</v>
      </c>
      <c r="AC9" s="35">
        <v>230</v>
      </c>
      <c r="AD9" s="33">
        <v>150</v>
      </c>
      <c r="AE9" s="33">
        <v>300</v>
      </c>
      <c r="AF9" s="33">
        <v>400</v>
      </c>
      <c r="AG9" s="33">
        <v>150</v>
      </c>
      <c r="AH9" s="33">
        <v>300</v>
      </c>
      <c r="AI9" s="35">
        <v>150</v>
      </c>
      <c r="AJ9" s="35">
        <v>300</v>
      </c>
      <c r="AK9" s="33">
        <v>150</v>
      </c>
      <c r="AL9" s="33">
        <v>300</v>
      </c>
      <c r="AM9" s="33">
        <v>300</v>
      </c>
    </row>
    <row r="10" spans="1:40">
      <c r="A10" s="8"/>
      <c r="B10" s="6">
        <v>2</v>
      </c>
      <c r="C10" s="36" t="s">
        <v>86</v>
      </c>
      <c r="D10" s="33"/>
      <c r="E10" s="33"/>
      <c r="F10" s="34"/>
      <c r="G10" s="35"/>
      <c r="H10" s="35"/>
      <c r="I10" s="35"/>
      <c r="J10" s="35"/>
      <c r="K10" s="35"/>
      <c r="L10" s="34"/>
      <c r="M10" s="35"/>
      <c r="N10" s="35"/>
      <c r="O10" s="35"/>
      <c r="P10" s="35"/>
      <c r="Q10" s="34"/>
      <c r="R10" s="35"/>
      <c r="S10" s="35"/>
      <c r="T10" s="35"/>
      <c r="U10" s="35"/>
      <c r="V10" s="35"/>
      <c r="W10" s="35">
        <v>100</v>
      </c>
      <c r="X10" s="34"/>
      <c r="Y10" s="35"/>
      <c r="Z10" s="35"/>
      <c r="AA10" s="35"/>
      <c r="AB10" s="35"/>
      <c r="AC10" s="35"/>
      <c r="AD10" s="33"/>
      <c r="AE10" s="33"/>
      <c r="AF10" s="33"/>
      <c r="AG10" s="33"/>
      <c r="AH10" s="33"/>
      <c r="AI10" s="35"/>
      <c r="AJ10" s="35"/>
      <c r="AK10" s="33"/>
      <c r="AL10" s="33"/>
      <c r="AM10" s="33"/>
      <c r="AN10" s="8"/>
    </row>
    <row r="11" spans="1:40">
      <c r="B11" s="6">
        <v>3</v>
      </c>
      <c r="C11" s="32" t="s">
        <v>87</v>
      </c>
      <c r="D11" s="33">
        <v>110</v>
      </c>
      <c r="E11" s="33">
        <v>140</v>
      </c>
      <c r="F11" s="34">
        <v>220</v>
      </c>
      <c r="G11" s="35">
        <v>110</v>
      </c>
      <c r="H11" s="35">
        <v>110</v>
      </c>
      <c r="I11" s="35">
        <v>220</v>
      </c>
      <c r="J11" s="35">
        <v>220</v>
      </c>
      <c r="K11" s="35">
        <v>140</v>
      </c>
      <c r="L11" s="34">
        <v>250</v>
      </c>
      <c r="M11" s="35">
        <v>140</v>
      </c>
      <c r="N11" s="35">
        <v>140</v>
      </c>
      <c r="O11" s="35">
        <v>140</v>
      </c>
      <c r="P11" s="35">
        <v>210</v>
      </c>
      <c r="Q11" s="34">
        <v>320</v>
      </c>
      <c r="R11" s="35">
        <v>320</v>
      </c>
      <c r="S11" s="35">
        <v>320</v>
      </c>
      <c r="T11" s="35">
        <v>210</v>
      </c>
      <c r="U11" s="35">
        <v>210</v>
      </c>
      <c r="V11" s="35">
        <v>230</v>
      </c>
      <c r="W11" s="35">
        <v>230</v>
      </c>
      <c r="X11" s="34">
        <v>340</v>
      </c>
      <c r="Y11" s="35">
        <v>230</v>
      </c>
      <c r="Z11" s="35">
        <v>230</v>
      </c>
      <c r="AA11" s="35">
        <v>230</v>
      </c>
      <c r="AB11" s="35">
        <v>160</v>
      </c>
      <c r="AC11" s="35">
        <v>260</v>
      </c>
      <c r="AD11" s="33"/>
      <c r="AE11" s="33"/>
      <c r="AF11" s="33"/>
      <c r="AG11" s="33"/>
      <c r="AH11" s="33"/>
      <c r="AI11" s="35">
        <v>80</v>
      </c>
      <c r="AJ11" s="35"/>
      <c r="AK11" s="33"/>
      <c r="AL11" s="33"/>
      <c r="AM11" s="33"/>
    </row>
    <row r="12" spans="1:40">
      <c r="B12" s="6">
        <v>4</v>
      </c>
      <c r="C12" s="32" t="s">
        <v>88</v>
      </c>
      <c r="D12" s="33">
        <v>140</v>
      </c>
      <c r="E12" s="33">
        <v>190</v>
      </c>
      <c r="F12" s="34">
        <v>280</v>
      </c>
      <c r="G12" s="35">
        <v>140</v>
      </c>
      <c r="H12" s="35">
        <v>140</v>
      </c>
      <c r="I12" s="35">
        <v>280</v>
      </c>
      <c r="J12" s="35">
        <v>280</v>
      </c>
      <c r="K12" s="35">
        <v>180</v>
      </c>
      <c r="L12" s="34">
        <v>320</v>
      </c>
      <c r="M12" s="35">
        <v>180</v>
      </c>
      <c r="N12" s="35">
        <v>180</v>
      </c>
      <c r="O12" s="35">
        <v>180</v>
      </c>
      <c r="P12" s="35">
        <v>230</v>
      </c>
      <c r="Q12" s="34">
        <v>370</v>
      </c>
      <c r="R12" s="35">
        <v>370</v>
      </c>
      <c r="S12" s="35">
        <v>370</v>
      </c>
      <c r="T12" s="35">
        <v>230</v>
      </c>
      <c r="U12" s="35">
        <v>230</v>
      </c>
      <c r="V12" s="35">
        <v>280</v>
      </c>
      <c r="W12" s="35">
        <v>280</v>
      </c>
      <c r="X12" s="34">
        <v>420</v>
      </c>
      <c r="Y12" s="35">
        <v>280</v>
      </c>
      <c r="Z12" s="35">
        <v>280</v>
      </c>
      <c r="AA12" s="35">
        <v>280</v>
      </c>
      <c r="AB12" s="35">
        <v>210</v>
      </c>
      <c r="AC12" s="35">
        <v>310</v>
      </c>
      <c r="AD12" s="33">
        <v>100</v>
      </c>
      <c r="AE12" s="33">
        <v>200</v>
      </c>
      <c r="AF12" s="33">
        <v>300</v>
      </c>
      <c r="AG12" s="33">
        <v>100</v>
      </c>
      <c r="AH12" s="33">
        <v>200</v>
      </c>
      <c r="AI12" s="35">
        <v>110</v>
      </c>
      <c r="AJ12" s="35">
        <v>200</v>
      </c>
      <c r="AK12" s="33">
        <v>100</v>
      </c>
      <c r="AL12" s="33">
        <v>200</v>
      </c>
      <c r="AM12" s="33">
        <v>200</v>
      </c>
    </row>
    <row r="13" spans="1:40">
      <c r="B13" s="6">
        <v>5</v>
      </c>
      <c r="C13" s="32" t="s">
        <v>89</v>
      </c>
      <c r="D13" s="33">
        <v>80</v>
      </c>
      <c r="E13" s="33">
        <v>140</v>
      </c>
      <c r="F13" s="34">
        <v>160</v>
      </c>
      <c r="G13" s="35">
        <v>80</v>
      </c>
      <c r="H13" s="35">
        <v>80</v>
      </c>
      <c r="I13" s="35">
        <v>160</v>
      </c>
      <c r="J13" s="35">
        <v>160</v>
      </c>
      <c r="K13" s="35">
        <v>130</v>
      </c>
      <c r="L13" s="34">
        <v>130</v>
      </c>
      <c r="M13" s="35">
        <v>130</v>
      </c>
      <c r="N13" s="35">
        <v>130</v>
      </c>
      <c r="O13" s="35">
        <v>130</v>
      </c>
      <c r="P13" s="35">
        <v>130</v>
      </c>
      <c r="Q13" s="34">
        <v>130</v>
      </c>
      <c r="R13" s="35">
        <v>210</v>
      </c>
      <c r="S13" s="35">
        <v>210</v>
      </c>
      <c r="T13" s="35">
        <v>130</v>
      </c>
      <c r="U13" s="35">
        <v>130</v>
      </c>
      <c r="V13" s="35">
        <v>130</v>
      </c>
      <c r="W13" s="35">
        <v>130</v>
      </c>
      <c r="X13" s="34">
        <v>130</v>
      </c>
      <c r="Y13" s="35">
        <v>130</v>
      </c>
      <c r="Z13" s="35">
        <v>130</v>
      </c>
      <c r="AA13" s="35">
        <v>130</v>
      </c>
      <c r="AB13" s="35">
        <v>160</v>
      </c>
      <c r="AC13" s="35">
        <v>210</v>
      </c>
      <c r="AD13" s="33">
        <v>40</v>
      </c>
      <c r="AE13" s="33">
        <v>80</v>
      </c>
      <c r="AF13" s="33">
        <v>80</v>
      </c>
      <c r="AG13" s="33">
        <v>80</v>
      </c>
      <c r="AH13" s="33">
        <v>80</v>
      </c>
      <c r="AI13" s="35">
        <v>80</v>
      </c>
      <c r="AJ13" s="35">
        <v>160</v>
      </c>
      <c r="AK13" s="33">
        <v>80</v>
      </c>
      <c r="AL13" s="33">
        <v>160</v>
      </c>
      <c r="AM13" s="33">
        <v>160</v>
      </c>
    </row>
    <row r="14" spans="1:40">
      <c r="B14" s="6">
        <v>6</v>
      </c>
      <c r="C14" s="32" t="s">
        <v>90</v>
      </c>
      <c r="D14" s="33">
        <v>80</v>
      </c>
      <c r="E14" s="33">
        <v>140</v>
      </c>
      <c r="F14" s="34">
        <v>160</v>
      </c>
      <c r="G14" s="35">
        <v>80</v>
      </c>
      <c r="H14" s="35">
        <v>80</v>
      </c>
      <c r="I14" s="35">
        <v>160</v>
      </c>
      <c r="J14" s="35">
        <v>160</v>
      </c>
      <c r="K14" s="35">
        <v>130</v>
      </c>
      <c r="L14" s="34">
        <v>130</v>
      </c>
      <c r="M14" s="35">
        <v>130</v>
      </c>
      <c r="N14" s="35">
        <v>130</v>
      </c>
      <c r="O14" s="35">
        <v>130</v>
      </c>
      <c r="P14" s="35">
        <v>130</v>
      </c>
      <c r="Q14" s="34">
        <v>130</v>
      </c>
      <c r="R14" s="35">
        <v>210</v>
      </c>
      <c r="S14" s="35">
        <v>210</v>
      </c>
      <c r="T14" s="35">
        <v>130</v>
      </c>
      <c r="U14" s="35">
        <v>130</v>
      </c>
      <c r="V14" s="35">
        <v>130</v>
      </c>
      <c r="W14" s="35">
        <v>130</v>
      </c>
      <c r="X14" s="34">
        <v>130</v>
      </c>
      <c r="Y14" s="35">
        <v>130</v>
      </c>
      <c r="Z14" s="35">
        <v>130</v>
      </c>
      <c r="AA14" s="35">
        <v>130</v>
      </c>
      <c r="AB14" s="35">
        <v>160</v>
      </c>
      <c r="AC14" s="35">
        <v>210</v>
      </c>
      <c r="AD14" s="33"/>
      <c r="AE14" s="33"/>
      <c r="AF14" s="33"/>
      <c r="AG14" s="33"/>
      <c r="AH14" s="33"/>
      <c r="AI14" s="35">
        <v>80</v>
      </c>
      <c r="AJ14" s="35"/>
      <c r="AK14" s="33"/>
      <c r="AL14" s="33"/>
      <c r="AM14" s="33"/>
    </row>
    <row r="15" spans="1:40">
      <c r="B15" s="6">
        <v>7</v>
      </c>
      <c r="C15" s="32" t="s">
        <v>91</v>
      </c>
      <c r="D15" s="33">
        <v>50</v>
      </c>
      <c r="E15" s="33">
        <v>50</v>
      </c>
      <c r="F15" s="34">
        <v>50</v>
      </c>
      <c r="G15" s="35">
        <v>50</v>
      </c>
      <c r="H15" s="35">
        <v>50</v>
      </c>
      <c r="I15" s="35">
        <v>100</v>
      </c>
      <c r="J15" s="35">
        <v>100</v>
      </c>
      <c r="K15" s="35">
        <v>50</v>
      </c>
      <c r="L15" s="34">
        <v>50</v>
      </c>
      <c r="M15" s="35">
        <v>50</v>
      </c>
      <c r="N15" s="35">
        <v>50</v>
      </c>
      <c r="O15" s="35">
        <v>50</v>
      </c>
      <c r="P15" s="35">
        <v>50</v>
      </c>
      <c r="Q15" s="34">
        <v>50</v>
      </c>
      <c r="R15" s="35">
        <v>50</v>
      </c>
      <c r="S15" s="35">
        <v>50</v>
      </c>
      <c r="T15" s="35">
        <v>50</v>
      </c>
      <c r="U15" s="35">
        <v>50</v>
      </c>
      <c r="V15" s="35">
        <v>50</v>
      </c>
      <c r="W15" s="35">
        <v>50</v>
      </c>
      <c r="X15" s="34">
        <v>50</v>
      </c>
      <c r="Y15" s="35">
        <v>50</v>
      </c>
      <c r="Z15" s="35">
        <v>50</v>
      </c>
      <c r="AA15" s="35">
        <v>50</v>
      </c>
      <c r="AB15" s="35"/>
      <c r="AC15" s="35">
        <v>100</v>
      </c>
      <c r="AD15" s="33"/>
      <c r="AE15" s="33"/>
      <c r="AF15" s="33"/>
      <c r="AG15" s="33"/>
      <c r="AH15" s="33"/>
      <c r="AI15" s="35"/>
      <c r="AJ15" s="35"/>
      <c r="AK15" s="33"/>
      <c r="AL15" s="33"/>
      <c r="AM15" s="33"/>
    </row>
    <row r="16" spans="1:40">
      <c r="B16" s="6">
        <v>8</v>
      </c>
      <c r="C16" s="32" t="s">
        <v>92</v>
      </c>
      <c r="D16" s="33">
        <v>170</v>
      </c>
      <c r="E16" s="33">
        <v>250</v>
      </c>
      <c r="F16" s="34">
        <v>340</v>
      </c>
      <c r="G16" s="35">
        <v>170</v>
      </c>
      <c r="H16" s="35">
        <v>170</v>
      </c>
      <c r="I16" s="35">
        <v>340</v>
      </c>
      <c r="J16" s="35">
        <v>300</v>
      </c>
      <c r="K16" s="35">
        <v>230</v>
      </c>
      <c r="L16" s="34">
        <v>400</v>
      </c>
      <c r="M16" s="35">
        <v>230</v>
      </c>
      <c r="N16" s="35">
        <v>230</v>
      </c>
      <c r="O16" s="35">
        <v>230</v>
      </c>
      <c r="P16" s="35">
        <v>250</v>
      </c>
      <c r="Q16" s="34">
        <v>420</v>
      </c>
      <c r="R16" s="35">
        <v>250</v>
      </c>
      <c r="S16" s="35">
        <v>250</v>
      </c>
      <c r="T16" s="35">
        <v>250</v>
      </c>
      <c r="U16" s="35">
        <v>250</v>
      </c>
      <c r="V16" s="35">
        <v>250</v>
      </c>
      <c r="W16" s="35">
        <v>250</v>
      </c>
      <c r="X16" s="34">
        <v>420</v>
      </c>
      <c r="Y16" s="35">
        <v>250</v>
      </c>
      <c r="Z16" s="35">
        <v>250</v>
      </c>
      <c r="AA16" s="35">
        <v>250</v>
      </c>
      <c r="AB16" s="35">
        <v>300</v>
      </c>
      <c r="AC16" s="35">
        <v>300</v>
      </c>
      <c r="AD16" s="33"/>
      <c r="AE16" s="33"/>
      <c r="AF16" s="33"/>
      <c r="AG16" s="33">
        <v>200</v>
      </c>
      <c r="AH16" s="33">
        <v>400</v>
      </c>
      <c r="AI16" s="35"/>
      <c r="AJ16" s="35"/>
      <c r="AK16" s="33"/>
      <c r="AL16" s="33"/>
      <c r="AM16" s="33">
        <v>400</v>
      </c>
    </row>
    <row r="17" spans="1:40">
      <c r="B17" s="6">
        <v>9</v>
      </c>
      <c r="C17" s="32" t="s">
        <v>93</v>
      </c>
      <c r="D17" s="33"/>
      <c r="E17" s="33"/>
      <c r="F17" s="34"/>
      <c r="G17" s="35">
        <v>120</v>
      </c>
      <c r="H17" s="35">
        <v>120</v>
      </c>
      <c r="I17" s="35">
        <v>120</v>
      </c>
      <c r="J17" s="35">
        <v>240</v>
      </c>
      <c r="K17" s="35"/>
      <c r="L17" s="34"/>
      <c r="M17" s="35">
        <v>120</v>
      </c>
      <c r="N17" s="35">
        <v>120</v>
      </c>
      <c r="O17" s="35">
        <v>120</v>
      </c>
      <c r="P17" s="35"/>
      <c r="Q17" s="34"/>
      <c r="R17" s="35"/>
      <c r="S17" s="35">
        <v>120</v>
      </c>
      <c r="T17" s="35">
        <v>120</v>
      </c>
      <c r="U17" s="35">
        <v>120</v>
      </c>
      <c r="V17" s="35"/>
      <c r="W17" s="35"/>
      <c r="X17" s="34"/>
      <c r="Y17" s="35">
        <v>120</v>
      </c>
      <c r="Z17" s="35">
        <v>120</v>
      </c>
      <c r="AA17" s="35">
        <v>120</v>
      </c>
      <c r="AB17" s="35"/>
      <c r="AC17" s="35"/>
      <c r="AD17" s="33">
        <v>120</v>
      </c>
      <c r="AE17" s="33">
        <v>240</v>
      </c>
      <c r="AF17" s="33">
        <v>240</v>
      </c>
      <c r="AG17" s="33">
        <v>120</v>
      </c>
      <c r="AH17" s="33">
        <v>240</v>
      </c>
      <c r="AI17" s="35">
        <v>120</v>
      </c>
      <c r="AJ17" s="35">
        <v>240</v>
      </c>
      <c r="AK17" s="33">
        <v>120</v>
      </c>
      <c r="AL17" s="33">
        <v>240</v>
      </c>
      <c r="AM17" s="33">
        <v>240</v>
      </c>
    </row>
    <row r="18" spans="1:40">
      <c r="B18" s="6">
        <v>10</v>
      </c>
      <c r="C18" s="32" t="s">
        <v>94</v>
      </c>
      <c r="D18" s="33"/>
      <c r="E18" s="33"/>
      <c r="F18" s="34"/>
      <c r="G18" s="35"/>
      <c r="H18" s="35">
        <v>120</v>
      </c>
      <c r="I18" s="35">
        <v>120</v>
      </c>
      <c r="J18" s="35">
        <v>240</v>
      </c>
      <c r="K18" s="35"/>
      <c r="L18" s="34"/>
      <c r="M18" s="35"/>
      <c r="N18" s="35">
        <v>120</v>
      </c>
      <c r="O18" s="35"/>
      <c r="P18" s="35"/>
      <c r="Q18" s="34"/>
      <c r="R18" s="35"/>
      <c r="S18" s="35"/>
      <c r="T18" s="35"/>
      <c r="U18" s="35">
        <v>120</v>
      </c>
      <c r="V18" s="35"/>
      <c r="W18" s="35"/>
      <c r="X18" s="34"/>
      <c r="Y18" s="35"/>
      <c r="Z18" s="35"/>
      <c r="AA18" s="35"/>
      <c r="AB18" s="35"/>
      <c r="AC18" s="35"/>
      <c r="AD18" s="33"/>
      <c r="AE18" s="33"/>
      <c r="AF18" s="33"/>
      <c r="AG18" s="33"/>
      <c r="AH18" s="33"/>
      <c r="AI18" s="35">
        <v>80</v>
      </c>
      <c r="AJ18" s="35">
        <v>80</v>
      </c>
      <c r="AK18" s="33"/>
      <c r="AL18" s="33"/>
      <c r="AM18" s="33"/>
    </row>
    <row r="19" spans="1:40">
      <c r="B19" s="6">
        <v>11</v>
      </c>
      <c r="C19" s="32" t="s">
        <v>95</v>
      </c>
      <c r="D19" s="33"/>
      <c r="E19" s="33"/>
      <c r="F19" s="34"/>
      <c r="G19" s="35"/>
      <c r="H19" s="35">
        <v>120</v>
      </c>
      <c r="I19" s="35">
        <v>120</v>
      </c>
      <c r="J19" s="35">
        <v>240</v>
      </c>
      <c r="K19" s="35"/>
      <c r="L19" s="34"/>
      <c r="M19" s="35"/>
      <c r="N19" s="35">
        <v>120</v>
      </c>
      <c r="O19" s="35"/>
      <c r="P19" s="35"/>
      <c r="Q19" s="34"/>
      <c r="R19" s="35"/>
      <c r="S19" s="35"/>
      <c r="T19" s="35"/>
      <c r="U19" s="35">
        <v>120</v>
      </c>
      <c r="V19" s="35"/>
      <c r="W19" s="35"/>
      <c r="X19" s="34"/>
      <c r="Y19" s="35"/>
      <c r="Z19" s="35"/>
      <c r="AA19" s="35"/>
      <c r="AB19" s="35"/>
      <c r="AC19" s="35"/>
      <c r="AD19" s="33"/>
      <c r="AE19" s="33"/>
      <c r="AF19" s="33"/>
      <c r="AG19" s="33"/>
      <c r="AH19" s="33"/>
      <c r="AI19" s="35"/>
      <c r="AJ19" s="35"/>
      <c r="AK19" s="33"/>
      <c r="AL19" s="33"/>
      <c r="AM19" s="33"/>
    </row>
    <row r="20" spans="1:40">
      <c r="B20" s="6">
        <v>12</v>
      </c>
      <c r="C20" s="32" t="s">
        <v>96</v>
      </c>
      <c r="D20" s="33"/>
      <c r="E20" s="33"/>
      <c r="F20" s="34"/>
      <c r="G20" s="35">
        <v>250</v>
      </c>
      <c r="H20" s="35">
        <v>250</v>
      </c>
      <c r="I20" s="35">
        <v>250</v>
      </c>
      <c r="J20" s="35">
        <v>500</v>
      </c>
      <c r="K20" s="35"/>
      <c r="L20" s="34"/>
      <c r="M20" s="35">
        <v>300</v>
      </c>
      <c r="N20" s="35">
        <v>300</v>
      </c>
      <c r="O20" s="35"/>
      <c r="P20" s="35"/>
      <c r="Q20" s="34"/>
      <c r="R20" s="35"/>
      <c r="S20" s="35">
        <v>300</v>
      </c>
      <c r="T20" s="35">
        <v>300</v>
      </c>
      <c r="U20" s="35">
        <v>300</v>
      </c>
      <c r="V20" s="35"/>
      <c r="W20" s="35"/>
      <c r="X20" s="34"/>
      <c r="Y20" s="35">
        <v>350</v>
      </c>
      <c r="Z20" s="35"/>
      <c r="AA20" s="35"/>
      <c r="AB20" s="35"/>
      <c r="AC20" s="35"/>
      <c r="AD20" s="33"/>
      <c r="AE20" s="33"/>
      <c r="AF20" s="33"/>
      <c r="AG20" s="33"/>
      <c r="AH20" s="33"/>
      <c r="AI20" s="35">
        <v>300</v>
      </c>
      <c r="AJ20" s="35">
        <v>300</v>
      </c>
      <c r="AK20" s="33"/>
      <c r="AL20" s="33"/>
      <c r="AM20" s="33"/>
      <c r="AN20" s="37"/>
    </row>
    <row r="21" spans="1:40" ht="15.75" customHeight="1">
      <c r="B21" s="6">
        <v>13</v>
      </c>
      <c r="C21" s="32" t="s">
        <v>97</v>
      </c>
      <c r="D21" s="33"/>
      <c r="E21" s="33"/>
      <c r="F21" s="34"/>
      <c r="G21" s="35"/>
      <c r="H21" s="35"/>
      <c r="I21" s="35"/>
      <c r="J21" s="35"/>
      <c r="K21" s="35"/>
      <c r="L21" s="34"/>
      <c r="M21" s="35"/>
      <c r="N21" s="35"/>
      <c r="O21" s="35">
        <v>70</v>
      </c>
      <c r="P21" s="35"/>
      <c r="Q21" s="34"/>
      <c r="R21" s="35"/>
      <c r="S21" s="35"/>
      <c r="T21" s="35"/>
      <c r="U21" s="35"/>
      <c r="V21" s="35"/>
      <c r="W21" s="35"/>
      <c r="X21" s="34"/>
      <c r="Y21" s="35"/>
      <c r="Z21" s="35">
        <v>70</v>
      </c>
      <c r="AA21" s="35"/>
      <c r="AB21" s="35"/>
      <c r="AC21" s="35"/>
      <c r="AD21" s="33"/>
      <c r="AE21" s="33"/>
      <c r="AF21" s="33"/>
      <c r="AG21" s="33"/>
      <c r="AH21" s="33"/>
      <c r="AI21" s="35"/>
      <c r="AJ21" s="35"/>
      <c r="AK21" s="33">
        <v>70</v>
      </c>
      <c r="AL21" s="33">
        <v>140</v>
      </c>
      <c r="AM21" s="33">
        <v>140</v>
      </c>
    </row>
    <row r="22" spans="1:40" ht="15.75" customHeight="1">
      <c r="A22" s="38"/>
      <c r="B22" s="39">
        <v>14</v>
      </c>
      <c r="C22" s="40" t="s">
        <v>98</v>
      </c>
      <c r="D22" s="35"/>
      <c r="E22" s="35"/>
      <c r="F22" s="34"/>
      <c r="G22" s="35"/>
      <c r="H22" s="35"/>
      <c r="I22" s="35"/>
      <c r="J22" s="35"/>
      <c r="K22" s="35"/>
      <c r="L22" s="34"/>
      <c r="M22" s="35"/>
      <c r="N22" s="35"/>
      <c r="O22" s="35">
        <v>250</v>
      </c>
      <c r="P22" s="35"/>
      <c r="Q22" s="34"/>
      <c r="R22" s="35"/>
      <c r="S22" s="35"/>
      <c r="T22" s="35"/>
      <c r="U22" s="35"/>
      <c r="V22" s="35"/>
      <c r="W22" s="35"/>
      <c r="X22" s="34"/>
      <c r="Y22" s="35"/>
      <c r="Z22" s="35">
        <v>200</v>
      </c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>
        <v>300</v>
      </c>
      <c r="AL22" s="35">
        <v>600</v>
      </c>
      <c r="AM22" s="35">
        <v>600</v>
      </c>
      <c r="AN22" s="38"/>
    </row>
    <row r="23" spans="1:40" ht="15.75" customHeight="1">
      <c r="B23" s="6">
        <v>15</v>
      </c>
      <c r="C23" s="32" t="s">
        <v>99</v>
      </c>
      <c r="D23" s="33"/>
      <c r="E23" s="33"/>
      <c r="F23" s="34"/>
      <c r="G23" s="35"/>
      <c r="H23" s="35"/>
      <c r="I23" s="35"/>
      <c r="J23" s="35"/>
      <c r="K23" s="35"/>
      <c r="L23" s="34"/>
      <c r="M23" s="35"/>
      <c r="N23" s="35"/>
      <c r="O23" s="35">
        <v>120</v>
      </c>
      <c r="P23" s="35"/>
      <c r="Q23" s="34"/>
      <c r="R23" s="35"/>
      <c r="S23" s="35"/>
      <c r="T23" s="35"/>
      <c r="U23" s="35"/>
      <c r="V23" s="35"/>
      <c r="W23" s="35">
        <v>120</v>
      </c>
      <c r="X23" s="34"/>
      <c r="Y23" s="35"/>
      <c r="Z23" s="35">
        <v>120</v>
      </c>
      <c r="AA23" s="35"/>
      <c r="AB23" s="35"/>
      <c r="AC23" s="35"/>
      <c r="AD23" s="33"/>
      <c r="AE23" s="33"/>
      <c r="AF23" s="33"/>
      <c r="AG23" s="33"/>
      <c r="AH23" s="33"/>
      <c r="AI23" s="35"/>
      <c r="AJ23" s="35"/>
      <c r="AK23" s="33"/>
      <c r="AL23" s="33"/>
      <c r="AM23" s="33"/>
    </row>
    <row r="24" spans="1:40" ht="15.75" customHeight="1">
      <c r="B24" s="6">
        <v>16</v>
      </c>
      <c r="C24" s="32" t="s">
        <v>100</v>
      </c>
      <c r="D24" s="33"/>
      <c r="E24" s="33"/>
      <c r="F24" s="34">
        <v>50</v>
      </c>
      <c r="G24" s="35"/>
      <c r="H24" s="35"/>
      <c r="I24" s="35">
        <v>50</v>
      </c>
      <c r="J24" s="35">
        <v>50</v>
      </c>
      <c r="K24" s="35"/>
      <c r="L24" s="34"/>
      <c r="M24" s="35"/>
      <c r="N24" s="35"/>
      <c r="O24" s="35"/>
      <c r="P24" s="35"/>
      <c r="Q24" s="34"/>
      <c r="R24" s="35">
        <v>50</v>
      </c>
      <c r="S24" s="35">
        <v>50</v>
      </c>
      <c r="T24" s="35"/>
      <c r="U24" s="35"/>
      <c r="V24" s="35"/>
      <c r="W24" s="35"/>
      <c r="X24" s="34"/>
      <c r="Y24" s="35"/>
      <c r="Z24" s="35"/>
      <c r="AA24" s="35"/>
      <c r="AB24" s="35">
        <v>50</v>
      </c>
      <c r="AC24" s="35">
        <v>50</v>
      </c>
      <c r="AD24" s="33"/>
      <c r="AE24" s="33">
        <v>50</v>
      </c>
      <c r="AF24" s="33">
        <v>50</v>
      </c>
      <c r="AG24" s="33"/>
      <c r="AH24" s="33">
        <v>50</v>
      </c>
      <c r="AI24" s="35"/>
      <c r="AJ24" s="33">
        <v>50</v>
      </c>
      <c r="AK24" s="33"/>
      <c r="AL24" s="33">
        <v>50</v>
      </c>
      <c r="AM24" s="33">
        <v>50</v>
      </c>
    </row>
    <row r="25" spans="1:40" ht="15.75" customHeight="1">
      <c r="B25" s="6">
        <v>17</v>
      </c>
      <c r="C25" s="32" t="s">
        <v>101</v>
      </c>
      <c r="D25" s="33"/>
      <c r="E25" s="33"/>
      <c r="F25" s="34">
        <v>50</v>
      </c>
      <c r="G25" s="35"/>
      <c r="H25" s="35"/>
      <c r="I25" s="35">
        <v>50</v>
      </c>
      <c r="J25" s="35">
        <v>50</v>
      </c>
      <c r="K25" s="35"/>
      <c r="L25" s="34"/>
      <c r="M25" s="35"/>
      <c r="N25" s="35"/>
      <c r="O25" s="35"/>
      <c r="P25" s="35"/>
      <c r="Q25" s="34"/>
      <c r="R25" s="35"/>
      <c r="S25" s="35"/>
      <c r="T25" s="35"/>
      <c r="U25" s="35"/>
      <c r="V25" s="35"/>
      <c r="W25" s="35"/>
      <c r="X25" s="34"/>
      <c r="Y25" s="35"/>
      <c r="Z25" s="35"/>
      <c r="AA25" s="35"/>
      <c r="AB25" s="35">
        <v>50</v>
      </c>
      <c r="AC25" s="35">
        <v>50</v>
      </c>
      <c r="AD25" s="33"/>
      <c r="AE25" s="33">
        <v>50</v>
      </c>
      <c r="AF25" s="33">
        <v>50</v>
      </c>
      <c r="AG25" s="33"/>
      <c r="AH25" s="33">
        <v>50</v>
      </c>
      <c r="AI25" s="35"/>
      <c r="AJ25" s="33">
        <v>50</v>
      </c>
      <c r="AK25" s="33"/>
      <c r="AL25" s="33">
        <v>50</v>
      </c>
      <c r="AM25" s="33">
        <v>50</v>
      </c>
    </row>
    <row r="26" spans="1:40" ht="15.75" customHeight="1">
      <c r="B26" s="6">
        <v>18</v>
      </c>
      <c r="C26" s="32" t="s">
        <v>102</v>
      </c>
      <c r="D26" s="33">
        <v>75</v>
      </c>
      <c r="E26" s="33"/>
      <c r="F26" s="34"/>
      <c r="G26" s="35">
        <v>75</v>
      </c>
      <c r="H26" s="35">
        <v>75</v>
      </c>
      <c r="I26" s="35"/>
      <c r="J26" s="35"/>
      <c r="K26" s="35">
        <v>75</v>
      </c>
      <c r="L26" s="34">
        <v>75</v>
      </c>
      <c r="M26" s="35">
        <v>75</v>
      </c>
      <c r="N26" s="35">
        <v>75</v>
      </c>
      <c r="O26" s="35">
        <v>75</v>
      </c>
      <c r="P26" s="35">
        <v>75</v>
      </c>
      <c r="Q26" s="34">
        <v>75</v>
      </c>
      <c r="R26" s="35">
        <v>75</v>
      </c>
      <c r="S26" s="35">
        <v>75</v>
      </c>
      <c r="T26" s="35">
        <v>75</v>
      </c>
      <c r="U26" s="35">
        <v>75</v>
      </c>
      <c r="V26" s="35">
        <v>75</v>
      </c>
      <c r="W26" s="35">
        <v>75</v>
      </c>
      <c r="X26" s="34">
        <v>75</v>
      </c>
      <c r="Y26" s="35">
        <v>75</v>
      </c>
      <c r="Z26" s="35">
        <v>75</v>
      </c>
      <c r="AA26" s="35">
        <v>75</v>
      </c>
      <c r="AB26" s="35"/>
      <c r="AC26" s="35"/>
      <c r="AD26" s="33">
        <v>75</v>
      </c>
      <c r="AE26" s="33"/>
      <c r="AF26" s="33"/>
      <c r="AG26" s="33">
        <v>75</v>
      </c>
      <c r="AH26" s="33"/>
      <c r="AI26" s="35">
        <v>75</v>
      </c>
      <c r="AJ26" s="35"/>
      <c r="AK26" s="33">
        <v>75</v>
      </c>
      <c r="AL26" s="33"/>
      <c r="AM26" s="33"/>
    </row>
    <row r="27" spans="1:40" ht="15.75" customHeight="1">
      <c r="A27" s="8"/>
      <c r="B27" s="6">
        <v>19</v>
      </c>
      <c r="C27" s="36" t="s">
        <v>103</v>
      </c>
      <c r="D27" s="33"/>
      <c r="E27" s="33"/>
      <c r="F27" s="34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4"/>
      <c r="R27" s="35"/>
      <c r="S27" s="35"/>
      <c r="T27" s="35"/>
      <c r="U27" s="35"/>
      <c r="V27" s="35"/>
      <c r="W27" s="35"/>
      <c r="X27" s="34"/>
      <c r="Y27" s="35"/>
      <c r="Z27" s="35"/>
      <c r="AA27" s="35"/>
      <c r="AB27" s="35"/>
      <c r="AC27" s="35"/>
      <c r="AD27" s="33"/>
      <c r="AE27" s="33"/>
      <c r="AF27" s="33"/>
      <c r="AG27" s="33"/>
      <c r="AH27" s="33"/>
      <c r="AI27" s="35"/>
      <c r="AJ27" s="35"/>
      <c r="AK27" s="33"/>
      <c r="AL27" s="33"/>
      <c r="AM27" s="33"/>
      <c r="AN27" s="8"/>
    </row>
    <row r="28" spans="1:40" ht="15.75" customHeight="1">
      <c r="B28" s="6">
        <v>20</v>
      </c>
      <c r="C28" s="32" t="s">
        <v>104</v>
      </c>
      <c r="D28" s="33">
        <v>100</v>
      </c>
      <c r="E28" s="33">
        <v>100</v>
      </c>
      <c r="F28" s="34">
        <v>100</v>
      </c>
      <c r="G28" s="35">
        <v>100</v>
      </c>
      <c r="H28" s="35">
        <v>100</v>
      </c>
      <c r="I28" s="35">
        <v>100</v>
      </c>
      <c r="J28" s="35">
        <v>100</v>
      </c>
      <c r="K28" s="35">
        <v>100</v>
      </c>
      <c r="L28" s="34">
        <v>100</v>
      </c>
      <c r="M28" s="35">
        <v>100</v>
      </c>
      <c r="N28" s="35">
        <v>100</v>
      </c>
      <c r="O28" s="35">
        <v>100</v>
      </c>
      <c r="P28" s="35">
        <v>100</v>
      </c>
      <c r="Q28" s="34">
        <v>100</v>
      </c>
      <c r="R28" s="35">
        <v>100</v>
      </c>
      <c r="S28" s="35">
        <v>100</v>
      </c>
      <c r="T28" s="35">
        <v>100</v>
      </c>
      <c r="U28" s="35">
        <v>100</v>
      </c>
      <c r="V28" s="35">
        <v>100</v>
      </c>
      <c r="W28" s="35">
        <v>100</v>
      </c>
      <c r="X28" s="34">
        <v>100</v>
      </c>
      <c r="Y28" s="35">
        <v>100</v>
      </c>
      <c r="Z28" s="35">
        <v>100</v>
      </c>
      <c r="AA28" s="35">
        <v>100</v>
      </c>
      <c r="AB28" s="35">
        <v>100</v>
      </c>
      <c r="AC28" s="35">
        <v>100</v>
      </c>
      <c r="AD28" s="33">
        <v>100</v>
      </c>
      <c r="AE28" s="33">
        <v>100</v>
      </c>
      <c r="AF28" s="33">
        <v>100</v>
      </c>
      <c r="AG28" s="33">
        <v>100</v>
      </c>
      <c r="AH28" s="33">
        <v>100</v>
      </c>
      <c r="AI28" s="35">
        <v>100</v>
      </c>
      <c r="AJ28" s="35">
        <v>100</v>
      </c>
      <c r="AK28" s="33">
        <v>100</v>
      </c>
      <c r="AL28" s="33">
        <v>100</v>
      </c>
      <c r="AM28" s="33">
        <v>100</v>
      </c>
    </row>
    <row r="29" spans="1:40" ht="15.75" customHeight="1">
      <c r="C29" s="27" t="s">
        <v>150</v>
      </c>
      <c r="D29" s="41">
        <f t="shared" ref="D29:AM29" si="0">SUM(D9:D28)</f>
        <v>905</v>
      </c>
      <c r="E29" s="41">
        <f t="shared" si="0"/>
        <v>1150</v>
      </c>
      <c r="F29" s="41">
        <f t="shared" si="0"/>
        <v>1610</v>
      </c>
      <c r="G29" s="41">
        <f t="shared" si="0"/>
        <v>1275</v>
      </c>
      <c r="H29" s="41">
        <f t="shared" si="0"/>
        <v>1515</v>
      </c>
      <c r="I29" s="41">
        <f t="shared" si="0"/>
        <v>2270</v>
      </c>
      <c r="J29" s="41">
        <f t="shared" si="0"/>
        <v>2840</v>
      </c>
      <c r="K29" s="41">
        <f t="shared" si="0"/>
        <v>1175</v>
      </c>
      <c r="L29" s="41">
        <f t="shared" si="0"/>
        <v>1695</v>
      </c>
      <c r="M29" s="41">
        <f t="shared" si="0"/>
        <v>1595</v>
      </c>
      <c r="N29" s="41">
        <f t="shared" si="0"/>
        <v>1835</v>
      </c>
      <c r="O29" s="41">
        <f t="shared" si="0"/>
        <v>1735</v>
      </c>
      <c r="P29" s="41">
        <f t="shared" si="0"/>
        <v>1355</v>
      </c>
      <c r="Q29" s="41">
        <f t="shared" si="0"/>
        <v>1875</v>
      </c>
      <c r="R29" s="41">
        <f t="shared" si="0"/>
        <v>1915</v>
      </c>
      <c r="S29" s="41">
        <f t="shared" si="0"/>
        <v>2335</v>
      </c>
      <c r="T29" s="41">
        <f t="shared" si="0"/>
        <v>1775</v>
      </c>
      <c r="U29" s="41">
        <f t="shared" si="0"/>
        <v>2015</v>
      </c>
      <c r="V29" s="41">
        <f t="shared" si="0"/>
        <v>1475</v>
      </c>
      <c r="W29" s="41">
        <f t="shared" si="0"/>
        <v>1695</v>
      </c>
      <c r="X29" s="41">
        <f t="shared" si="0"/>
        <v>1995</v>
      </c>
      <c r="Y29" s="41">
        <f t="shared" si="0"/>
        <v>1945</v>
      </c>
      <c r="Z29" s="41">
        <f t="shared" si="0"/>
        <v>1985</v>
      </c>
      <c r="AA29" s="41">
        <f t="shared" si="0"/>
        <v>1595</v>
      </c>
      <c r="AB29" s="41">
        <f t="shared" si="0"/>
        <v>1350</v>
      </c>
      <c r="AC29" s="41">
        <f t="shared" si="0"/>
        <v>1820</v>
      </c>
      <c r="AD29" s="41">
        <f t="shared" si="0"/>
        <v>585</v>
      </c>
      <c r="AE29" s="41">
        <f t="shared" si="0"/>
        <v>1020</v>
      </c>
      <c r="AF29" s="41">
        <f t="shared" si="0"/>
        <v>1220</v>
      </c>
      <c r="AG29" s="41">
        <f t="shared" si="0"/>
        <v>825</v>
      </c>
      <c r="AH29" s="41">
        <f t="shared" si="0"/>
        <v>1420</v>
      </c>
      <c r="AI29" s="41">
        <f t="shared" si="0"/>
        <v>1175</v>
      </c>
      <c r="AJ29" s="41">
        <f t="shared" si="0"/>
        <v>1480</v>
      </c>
      <c r="AK29" s="41">
        <f t="shared" si="0"/>
        <v>995</v>
      </c>
      <c r="AL29" s="41">
        <f t="shared" si="0"/>
        <v>1840</v>
      </c>
      <c r="AM29" s="41">
        <f t="shared" si="0"/>
        <v>2240</v>
      </c>
      <c r="AN29" s="41"/>
    </row>
    <row r="30" spans="1:40" ht="15.75" customHeight="1">
      <c r="C30" s="27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</row>
    <row r="31" spans="1:40" ht="15.75" customHeight="1">
      <c r="C31" s="27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</row>
    <row r="32" spans="1:40" ht="15.75" customHeight="1">
      <c r="K32" s="6"/>
      <c r="P32" s="6"/>
      <c r="V32" s="6"/>
      <c r="W32" s="6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1:36" ht="15.75" customHeight="1">
      <c r="K33" s="6"/>
      <c r="P33" s="6"/>
      <c r="V33" s="6"/>
      <c r="W33" s="6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1:36" ht="15.75" customHeight="1">
      <c r="K34" s="6"/>
      <c r="P34" s="6"/>
      <c r="V34" s="6"/>
      <c r="W34" s="6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1:36" ht="15.75" customHeight="1">
      <c r="K35" s="6"/>
      <c r="P35" s="6"/>
      <c r="V35" s="6"/>
      <c r="W35" s="6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1:36" ht="15.75" customHeight="1">
      <c r="K36" s="6"/>
      <c r="P36" s="6"/>
      <c r="V36" s="6"/>
      <c r="W36" s="6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1:36" ht="15.75" customHeight="1">
      <c r="K37" s="6"/>
      <c r="P37" s="6"/>
      <c r="V37" s="6"/>
      <c r="W37" s="6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1:36" ht="15.75" customHeight="1">
      <c r="K38" s="6"/>
      <c r="P38" s="6"/>
      <c r="V38" s="6"/>
      <c r="W38" s="6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1:36" ht="15.75" customHeight="1">
      <c r="K39" s="6"/>
      <c r="P39" s="6"/>
      <c r="V39" s="6"/>
      <c r="W39" s="6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1:36" ht="15.75" customHeight="1">
      <c r="K40" s="6"/>
      <c r="P40" s="6"/>
      <c r="V40" s="6"/>
      <c r="W40" s="6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1:36" ht="15.75" customHeight="1">
      <c r="K41" s="6"/>
      <c r="P41" s="6"/>
      <c r="V41" s="6"/>
      <c r="W41" s="6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1:36" ht="15.75" customHeight="1">
      <c r="K42" s="6"/>
      <c r="P42" s="6"/>
      <c r="V42" s="6"/>
      <c r="W42" s="6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1:36" ht="15.75" customHeight="1">
      <c r="K43" s="6"/>
      <c r="P43" s="6"/>
      <c r="V43" s="6"/>
      <c r="W43" s="6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1:36" ht="15.75" customHeight="1">
      <c r="K44" s="6"/>
      <c r="P44" s="6"/>
      <c r="V44" s="6"/>
      <c r="W44" s="6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1:36" ht="15.75" customHeight="1">
      <c r="K45" s="6"/>
      <c r="P45" s="6"/>
      <c r="V45" s="6"/>
      <c r="W45" s="6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1:36" ht="15.75" customHeight="1">
      <c r="K46" s="6"/>
      <c r="P46" s="6"/>
      <c r="V46" s="6"/>
      <c r="W46" s="6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1:36" ht="15.75" customHeight="1">
      <c r="K47" s="6"/>
      <c r="P47" s="6"/>
      <c r="V47" s="6"/>
      <c r="W47" s="6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1:36" ht="15.75" customHeight="1">
      <c r="K48" s="6"/>
      <c r="P48" s="6"/>
      <c r="V48" s="6"/>
      <c r="W48" s="6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1:36" ht="15.75" customHeight="1">
      <c r="K49" s="6"/>
      <c r="P49" s="6"/>
      <c r="V49" s="6"/>
      <c r="W49" s="6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1:36" ht="15.75" customHeight="1">
      <c r="K50" s="6"/>
      <c r="P50" s="6"/>
      <c r="V50" s="6"/>
      <c r="W50" s="6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1:36" ht="15.75" customHeight="1">
      <c r="K51" s="6"/>
      <c r="P51" s="6"/>
      <c r="V51" s="6"/>
      <c r="W51" s="6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1:36" ht="15.75" customHeight="1">
      <c r="K52" s="6"/>
      <c r="P52" s="6"/>
      <c r="V52" s="6"/>
      <c r="W52" s="6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1:36" ht="15.75" customHeight="1">
      <c r="K53" s="6"/>
      <c r="P53" s="6"/>
      <c r="V53" s="6"/>
      <c r="W53" s="6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1:36" ht="15.75" customHeight="1">
      <c r="K54" s="6"/>
      <c r="P54" s="6"/>
      <c r="V54" s="6"/>
      <c r="W54" s="6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1:36" ht="15.75" customHeight="1">
      <c r="K55" s="6"/>
      <c r="P55" s="6"/>
      <c r="V55" s="6"/>
      <c r="W55" s="6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1:36" ht="15.75" customHeight="1">
      <c r="K56" s="6"/>
      <c r="P56" s="6"/>
      <c r="V56" s="6"/>
      <c r="W56" s="6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1:36" ht="15.75" customHeight="1">
      <c r="K57" s="6"/>
      <c r="P57" s="6"/>
      <c r="V57" s="6"/>
      <c r="W57" s="6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1:36" ht="15.75" customHeight="1">
      <c r="K58" s="6"/>
      <c r="P58" s="6"/>
      <c r="V58" s="6"/>
      <c r="W58" s="6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1:36" ht="15.75" customHeight="1">
      <c r="K59" s="6"/>
      <c r="P59" s="6"/>
      <c r="V59" s="6"/>
      <c r="W59" s="6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1:36" ht="15.75" customHeight="1">
      <c r="K60" s="6"/>
      <c r="P60" s="6"/>
      <c r="V60" s="6"/>
      <c r="W60" s="6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1:36" ht="15.75" customHeight="1">
      <c r="K61" s="6"/>
      <c r="P61" s="6"/>
      <c r="V61" s="6"/>
      <c r="W61" s="6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</row>
    <row r="62" spans="11:36" ht="15.75" customHeight="1">
      <c r="K62" s="6"/>
      <c r="P62" s="6"/>
      <c r="V62" s="6"/>
      <c r="W62" s="6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</row>
    <row r="63" spans="11:36" ht="15.75" customHeight="1">
      <c r="K63" s="6"/>
      <c r="P63" s="6"/>
      <c r="V63" s="6"/>
      <c r="W63" s="6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</row>
    <row r="64" spans="11:36" ht="15.75" customHeight="1">
      <c r="K64" s="6"/>
      <c r="P64" s="6"/>
      <c r="V64" s="6"/>
      <c r="W64" s="6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</row>
    <row r="65" spans="11:36" ht="15.75" customHeight="1">
      <c r="K65" s="6"/>
      <c r="P65" s="6"/>
      <c r="V65" s="6"/>
      <c r="W65" s="6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1:36" ht="15.75" customHeight="1">
      <c r="K66" s="6"/>
      <c r="P66" s="6"/>
      <c r="V66" s="6"/>
      <c r="W66" s="6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</row>
    <row r="67" spans="11:36" ht="15.75" customHeight="1">
      <c r="K67" s="6"/>
      <c r="P67" s="6"/>
      <c r="V67" s="6"/>
      <c r="W67" s="6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</row>
    <row r="68" spans="11:36" ht="15.75" customHeight="1">
      <c r="K68" s="6"/>
      <c r="P68" s="6"/>
      <c r="V68" s="6"/>
      <c r="W68" s="6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</row>
    <row r="69" spans="11:36" ht="15.75" customHeight="1">
      <c r="K69" s="6"/>
      <c r="P69" s="6"/>
      <c r="V69" s="6"/>
      <c r="W69" s="6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</row>
    <row r="70" spans="11:36" ht="15.75" customHeight="1">
      <c r="K70" s="6"/>
      <c r="P70" s="6"/>
      <c r="V70" s="6"/>
      <c r="W70" s="6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11:36" ht="15.75" customHeight="1">
      <c r="K71" s="6"/>
      <c r="P71" s="6"/>
      <c r="V71" s="6"/>
      <c r="W71" s="6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</row>
    <row r="72" spans="11:36" ht="15.75" customHeight="1">
      <c r="K72" s="6"/>
      <c r="P72" s="6"/>
      <c r="V72" s="6"/>
      <c r="W72" s="6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1:36" ht="15.75" customHeight="1">
      <c r="K73" s="6"/>
      <c r="P73" s="6"/>
      <c r="V73" s="6"/>
      <c r="W73" s="6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1:36" ht="15.75" customHeight="1">
      <c r="K74" s="6"/>
      <c r="P74" s="6"/>
      <c r="V74" s="6"/>
      <c r="W74" s="6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1:36" ht="15.75" customHeight="1">
      <c r="K75" s="6"/>
      <c r="P75" s="6"/>
      <c r="V75" s="6"/>
      <c r="W75" s="6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1:36" ht="15.75" customHeight="1">
      <c r="K76" s="6"/>
      <c r="P76" s="6"/>
      <c r="V76" s="6"/>
      <c r="W76" s="6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1:36" ht="15.75" customHeight="1">
      <c r="K77" s="6"/>
      <c r="P77" s="6"/>
      <c r="V77" s="6"/>
      <c r="W77" s="6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1:36" ht="15.75" customHeight="1">
      <c r="K78" s="6"/>
      <c r="P78" s="6"/>
      <c r="V78" s="6"/>
      <c r="W78" s="6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1:36" ht="15.75" customHeight="1">
      <c r="K79" s="6"/>
      <c r="P79" s="6"/>
      <c r="V79" s="6"/>
      <c r="W79" s="6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1:36" ht="15.75" customHeight="1">
      <c r="K80" s="6"/>
      <c r="P80" s="6"/>
      <c r="V80" s="6"/>
      <c r="W80" s="6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1:36" ht="15.75" customHeight="1">
      <c r="K81" s="6"/>
      <c r="P81" s="6"/>
      <c r="V81" s="6"/>
      <c r="W81" s="6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1:36" ht="15.75" customHeight="1">
      <c r="K82" s="6"/>
      <c r="P82" s="6"/>
      <c r="V82" s="6"/>
      <c r="W82" s="6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1:36" ht="15.75" customHeight="1">
      <c r="K83" s="6"/>
      <c r="P83" s="6"/>
      <c r="V83" s="6"/>
      <c r="W83" s="6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1:36" ht="15.75" customHeight="1">
      <c r="K84" s="6"/>
      <c r="P84" s="6"/>
      <c r="V84" s="6"/>
      <c r="W84" s="6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1:36" ht="15.75" customHeight="1">
      <c r="K85" s="6"/>
      <c r="P85" s="6"/>
      <c r="V85" s="6"/>
      <c r="W85" s="6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1:36" ht="15.75" customHeight="1">
      <c r="K86" s="6"/>
      <c r="P86" s="6"/>
      <c r="V86" s="6"/>
      <c r="W86" s="6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11:36" ht="15.75" customHeight="1">
      <c r="K87" s="6"/>
      <c r="P87" s="6"/>
      <c r="V87" s="6"/>
      <c r="W87" s="6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11:36" ht="15.75" customHeight="1">
      <c r="K88" s="6"/>
      <c r="P88" s="6"/>
      <c r="V88" s="6"/>
      <c r="W88" s="6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11:36" ht="15.75" customHeight="1">
      <c r="K89" s="6"/>
      <c r="P89" s="6"/>
      <c r="V89" s="6"/>
      <c r="W89" s="6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11:36" ht="15.75" customHeight="1">
      <c r="K90" s="6"/>
      <c r="P90" s="6"/>
      <c r="V90" s="6"/>
      <c r="W90" s="6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11:36" ht="15.75" customHeight="1">
      <c r="K91" s="6"/>
      <c r="P91" s="6"/>
      <c r="V91" s="6"/>
      <c r="W91" s="6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11:36" ht="15.75" customHeight="1">
      <c r="K92" s="6"/>
      <c r="P92" s="6"/>
      <c r="V92" s="6"/>
      <c r="W92" s="6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11:36" ht="15.75" customHeight="1">
      <c r="K93" s="6"/>
      <c r="P93" s="6"/>
      <c r="V93" s="6"/>
      <c r="W93" s="6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11:36" ht="15.75" customHeight="1">
      <c r="K94" s="6"/>
      <c r="P94" s="6"/>
      <c r="V94" s="6"/>
      <c r="W94" s="6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11:36" ht="15.75" customHeight="1">
      <c r="K95" s="6"/>
      <c r="P95" s="6"/>
      <c r="V95" s="6"/>
      <c r="W95" s="6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  <row r="96" spans="11:36" ht="15.75" customHeight="1">
      <c r="K96" s="6"/>
      <c r="P96" s="6"/>
      <c r="V96" s="6"/>
      <c r="W96" s="6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</row>
    <row r="97" spans="11:36" ht="15.75" customHeight="1">
      <c r="K97" s="6"/>
      <c r="P97" s="6"/>
      <c r="V97" s="6"/>
      <c r="W97" s="6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</row>
    <row r="98" spans="11:36" ht="15.75" customHeight="1">
      <c r="K98" s="6"/>
      <c r="P98" s="6"/>
      <c r="V98" s="6"/>
      <c r="W98" s="6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</row>
    <row r="99" spans="11:36" ht="15.75" customHeight="1">
      <c r="K99" s="6"/>
      <c r="P99" s="6"/>
      <c r="V99" s="6"/>
      <c r="W99" s="6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</row>
    <row r="100" spans="11:36" ht="15.75" customHeight="1">
      <c r="K100" s="6"/>
      <c r="P100" s="6"/>
      <c r="V100" s="6"/>
      <c r="W100" s="6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</row>
    <row r="101" spans="11:36" ht="15.75" customHeight="1">
      <c r="K101" s="6"/>
      <c r="P101" s="6"/>
      <c r="V101" s="6"/>
      <c r="W101" s="6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</row>
    <row r="102" spans="11:36" ht="15.75" customHeight="1">
      <c r="K102" s="6"/>
      <c r="P102" s="6"/>
      <c r="V102" s="6"/>
      <c r="W102" s="6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</row>
    <row r="103" spans="11:36" ht="15.75" customHeight="1">
      <c r="K103" s="6"/>
      <c r="P103" s="6"/>
      <c r="V103" s="6"/>
      <c r="W103" s="6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11:36" ht="15.75" customHeight="1">
      <c r="K104" s="6"/>
      <c r="P104" s="6"/>
      <c r="V104" s="6"/>
      <c r="W104" s="6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11:36" ht="15.75" customHeight="1">
      <c r="K105" s="6"/>
      <c r="P105" s="6"/>
      <c r="V105" s="6"/>
      <c r="W105" s="6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11:36" ht="15.75" customHeight="1">
      <c r="K106" s="6"/>
      <c r="P106" s="6"/>
      <c r="V106" s="6"/>
      <c r="W106" s="6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11:36" ht="15.75" customHeight="1">
      <c r="K107" s="6"/>
      <c r="P107" s="6"/>
      <c r="V107" s="6"/>
      <c r="W107" s="6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11:36" ht="15.75" customHeight="1">
      <c r="K108" s="6"/>
      <c r="P108" s="6"/>
      <c r="V108" s="6"/>
      <c r="W108" s="6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11:36" ht="15.75" customHeight="1">
      <c r="K109" s="6"/>
      <c r="P109" s="6"/>
      <c r="V109" s="6"/>
      <c r="W109" s="6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11:36" ht="15.75" customHeight="1">
      <c r="K110" s="6"/>
      <c r="P110" s="6"/>
      <c r="V110" s="6"/>
      <c r="W110" s="6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11:36" ht="15.75" customHeight="1">
      <c r="K111" s="6"/>
      <c r="P111" s="6"/>
      <c r="V111" s="6"/>
      <c r="W111" s="6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1:36" ht="15.75" customHeight="1">
      <c r="K112" s="6"/>
      <c r="P112" s="6"/>
      <c r="V112" s="6"/>
      <c r="W112" s="6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11:36" ht="15.75" customHeight="1">
      <c r="K113" s="6"/>
      <c r="P113" s="6"/>
      <c r="V113" s="6"/>
      <c r="W113" s="6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1:36" ht="15.75" customHeight="1">
      <c r="K114" s="6"/>
      <c r="P114" s="6"/>
      <c r="V114" s="6"/>
      <c r="W114" s="6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11:36" ht="15.75" customHeight="1">
      <c r="K115" s="6"/>
      <c r="P115" s="6"/>
      <c r="V115" s="6"/>
      <c r="W115" s="6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1:36" ht="15.75" customHeight="1">
      <c r="K116" s="6"/>
      <c r="P116" s="6"/>
      <c r="V116" s="6"/>
      <c r="W116" s="6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1:36" ht="15.75" customHeight="1">
      <c r="K117" s="6"/>
      <c r="P117" s="6"/>
      <c r="V117" s="6"/>
      <c r="W117" s="6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1:36" ht="15.75" customHeight="1">
      <c r="K118" s="6"/>
      <c r="P118" s="6"/>
      <c r="V118" s="6"/>
      <c r="W118" s="6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1:36" ht="15.75" customHeight="1">
      <c r="K119" s="6"/>
      <c r="P119" s="6"/>
      <c r="V119" s="6"/>
      <c r="W119" s="6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11:36" ht="15.75" customHeight="1">
      <c r="K120" s="6"/>
      <c r="P120" s="6"/>
      <c r="V120" s="6"/>
      <c r="W120" s="6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11:36" ht="15.75" customHeight="1">
      <c r="K121" s="6"/>
      <c r="P121" s="6"/>
      <c r="V121" s="6"/>
      <c r="W121" s="6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11:36" ht="15.75" customHeight="1">
      <c r="K122" s="6"/>
      <c r="P122" s="6"/>
      <c r="V122" s="6"/>
      <c r="W122" s="6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11:36" ht="15.75" customHeight="1">
      <c r="K123" s="6"/>
      <c r="P123" s="6"/>
      <c r="V123" s="6"/>
      <c r="W123" s="6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11:36" ht="15.75" customHeight="1">
      <c r="K124" s="6"/>
      <c r="P124" s="6"/>
      <c r="V124" s="6"/>
      <c r="W124" s="6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11:36" ht="15.75" customHeight="1">
      <c r="K125" s="6"/>
      <c r="P125" s="6"/>
      <c r="V125" s="6"/>
      <c r="W125" s="6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11:36" ht="15.75" customHeight="1">
      <c r="K126" s="6"/>
      <c r="P126" s="6"/>
      <c r="V126" s="6"/>
      <c r="W126" s="6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11:36" ht="15.75" customHeight="1">
      <c r="K127" s="6"/>
      <c r="P127" s="6"/>
      <c r="V127" s="6"/>
      <c r="W127" s="6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11:36" ht="15.75" customHeight="1">
      <c r="K128" s="6"/>
      <c r="P128" s="6"/>
      <c r="V128" s="6"/>
      <c r="W128" s="6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11:36" ht="15.75" customHeight="1">
      <c r="K129" s="6"/>
      <c r="P129" s="6"/>
      <c r="V129" s="6"/>
      <c r="W129" s="6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11:36" ht="15.75" customHeight="1">
      <c r="K130" s="6"/>
      <c r="P130" s="6"/>
      <c r="V130" s="6"/>
      <c r="W130" s="6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11:36" ht="15.75" customHeight="1">
      <c r="K131" s="6"/>
      <c r="P131" s="6"/>
      <c r="V131" s="6"/>
      <c r="W131" s="6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11:36" ht="15.75" customHeight="1">
      <c r="K132" s="6"/>
      <c r="P132" s="6"/>
      <c r="V132" s="6"/>
      <c r="W132" s="6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11:36" ht="15.75" customHeight="1">
      <c r="K133" s="6"/>
      <c r="P133" s="6"/>
      <c r="V133" s="6"/>
      <c r="W133" s="6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11:36" ht="15.75" customHeight="1">
      <c r="K134" s="6"/>
      <c r="P134" s="6"/>
      <c r="V134" s="6"/>
      <c r="W134" s="6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11:36" ht="15.75" customHeight="1">
      <c r="K135" s="6"/>
      <c r="P135" s="6"/>
      <c r="V135" s="6"/>
      <c r="W135" s="6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11:36" ht="15.75" customHeight="1">
      <c r="K136" s="6"/>
      <c r="P136" s="6"/>
      <c r="V136" s="6"/>
      <c r="W136" s="6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11:36" ht="15.75" customHeight="1">
      <c r="K137" s="6"/>
      <c r="P137" s="6"/>
      <c r="V137" s="6"/>
      <c r="W137" s="6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11:36" ht="15.75" customHeight="1">
      <c r="K138" s="6"/>
      <c r="P138" s="6"/>
      <c r="V138" s="6"/>
      <c r="W138" s="6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11:36" ht="15.75" customHeight="1">
      <c r="K139" s="6"/>
      <c r="P139" s="6"/>
      <c r="V139" s="6"/>
      <c r="W139" s="6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11:36" ht="15.75" customHeight="1">
      <c r="K140" s="6"/>
      <c r="P140" s="6"/>
      <c r="V140" s="6"/>
      <c r="W140" s="6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1:36" ht="15.75" customHeight="1">
      <c r="K141" s="6"/>
      <c r="P141" s="6"/>
      <c r="V141" s="6"/>
      <c r="W141" s="6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1:36" ht="15.75" customHeight="1">
      <c r="K142" s="6"/>
      <c r="P142" s="6"/>
      <c r="V142" s="6"/>
      <c r="W142" s="6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1:36" ht="15.75" customHeight="1">
      <c r="K143" s="6"/>
      <c r="P143" s="6"/>
      <c r="V143" s="6"/>
      <c r="W143" s="6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1:36" ht="15.75" customHeight="1">
      <c r="K144" s="6"/>
      <c r="P144" s="6"/>
      <c r="V144" s="6"/>
      <c r="W144" s="6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11:36" ht="15.75" customHeight="1">
      <c r="K145" s="6"/>
      <c r="P145" s="6"/>
      <c r="V145" s="6"/>
      <c r="W145" s="6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11:36" ht="15.75" customHeight="1">
      <c r="K146" s="6"/>
      <c r="P146" s="6"/>
      <c r="V146" s="6"/>
      <c r="W146" s="6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1:36" ht="15.75" customHeight="1">
      <c r="K147" s="6"/>
      <c r="P147" s="6"/>
      <c r="V147" s="6"/>
      <c r="W147" s="6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1:36" ht="15.75" customHeight="1">
      <c r="K148" s="6"/>
      <c r="P148" s="6"/>
      <c r="V148" s="6"/>
      <c r="W148" s="6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1:36" ht="15.75" customHeight="1">
      <c r="K149" s="6"/>
      <c r="P149" s="6"/>
      <c r="V149" s="6"/>
      <c r="W149" s="6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1:36" ht="15.75" customHeight="1">
      <c r="K150" s="6"/>
      <c r="P150" s="6"/>
      <c r="V150" s="6"/>
      <c r="W150" s="6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1:36" ht="15.75" customHeight="1">
      <c r="K151" s="6"/>
      <c r="P151" s="6"/>
      <c r="V151" s="6"/>
      <c r="W151" s="6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1:36" ht="15.75" customHeight="1">
      <c r="K152" s="6"/>
      <c r="P152" s="6"/>
      <c r="V152" s="6"/>
      <c r="W152" s="6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1:36" ht="15.75" customHeight="1">
      <c r="K153" s="6"/>
      <c r="P153" s="6"/>
      <c r="V153" s="6"/>
      <c r="W153" s="6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1:36" ht="15.75" customHeight="1">
      <c r="K154" s="6"/>
      <c r="P154" s="6"/>
      <c r="V154" s="6"/>
      <c r="W154" s="6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1:36" ht="15.75" customHeight="1">
      <c r="K155" s="6"/>
      <c r="P155" s="6"/>
      <c r="V155" s="6"/>
      <c r="W155" s="6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1:36" ht="15.75" customHeight="1">
      <c r="K156" s="6"/>
      <c r="P156" s="6"/>
      <c r="V156" s="6"/>
      <c r="W156" s="6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1:36" ht="15.75" customHeight="1">
      <c r="K157" s="6"/>
      <c r="P157" s="6"/>
      <c r="V157" s="6"/>
      <c r="W157" s="6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1:36" ht="15.75" customHeight="1">
      <c r="K158" s="6"/>
      <c r="P158" s="6"/>
      <c r="V158" s="6"/>
      <c r="W158" s="6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1:36" ht="15.75" customHeight="1">
      <c r="K159" s="6"/>
      <c r="P159" s="6"/>
      <c r="V159" s="6"/>
      <c r="W159" s="6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1:36" ht="15.75" customHeight="1">
      <c r="K160" s="6"/>
      <c r="P160" s="6"/>
      <c r="V160" s="6"/>
      <c r="W160" s="6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11:36" ht="15.75" customHeight="1">
      <c r="K161" s="6"/>
      <c r="P161" s="6"/>
      <c r="V161" s="6"/>
      <c r="W161" s="6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11:36" ht="15.75" customHeight="1">
      <c r="K162" s="6"/>
      <c r="P162" s="6"/>
      <c r="V162" s="6"/>
      <c r="W162" s="6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11:36" ht="15.75" customHeight="1">
      <c r="K163" s="6"/>
      <c r="P163" s="6"/>
      <c r="V163" s="6"/>
      <c r="W163" s="6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11:36" ht="15.75" customHeight="1">
      <c r="K164" s="6"/>
      <c r="P164" s="6"/>
      <c r="V164" s="6"/>
      <c r="W164" s="6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11:36" ht="15.75" customHeight="1">
      <c r="K165" s="6"/>
      <c r="P165" s="6"/>
      <c r="V165" s="6"/>
      <c r="W165" s="6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11:36" ht="15.75" customHeight="1">
      <c r="K166" s="6"/>
      <c r="P166" s="6"/>
      <c r="V166" s="6"/>
      <c r="W166" s="6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11:36" ht="15.75" customHeight="1">
      <c r="K167" s="6"/>
      <c r="P167" s="6"/>
      <c r="V167" s="6"/>
      <c r="W167" s="6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11:36" ht="15.75" customHeight="1">
      <c r="K168" s="6"/>
      <c r="P168" s="6"/>
      <c r="V168" s="6"/>
      <c r="W168" s="6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11:36" ht="15.75" customHeight="1">
      <c r="K169" s="6"/>
      <c r="P169" s="6"/>
      <c r="V169" s="6"/>
      <c r="W169" s="6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11:36" ht="15.75" customHeight="1">
      <c r="K170" s="6"/>
      <c r="P170" s="6"/>
      <c r="V170" s="6"/>
      <c r="W170" s="6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11:36" ht="15.75" customHeight="1">
      <c r="K171" s="6"/>
      <c r="P171" s="6"/>
      <c r="V171" s="6"/>
      <c r="W171" s="6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11:36" ht="15.75" customHeight="1">
      <c r="K172" s="6"/>
      <c r="P172" s="6"/>
      <c r="V172" s="6"/>
      <c r="W172" s="6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11:36" ht="15.75" customHeight="1">
      <c r="K173" s="6"/>
      <c r="P173" s="6"/>
      <c r="V173" s="6"/>
      <c r="W173" s="6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11:36" ht="15.75" customHeight="1">
      <c r="K174" s="6"/>
      <c r="P174" s="6"/>
      <c r="V174" s="6"/>
      <c r="W174" s="6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11:36" ht="15.75" customHeight="1">
      <c r="K175" s="6"/>
      <c r="P175" s="6"/>
      <c r="V175" s="6"/>
      <c r="W175" s="6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11:36" ht="15.75" customHeight="1">
      <c r="K176" s="6"/>
      <c r="P176" s="6"/>
      <c r="V176" s="6"/>
      <c r="W176" s="6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11:36" ht="15.75" customHeight="1">
      <c r="K177" s="6"/>
      <c r="P177" s="6"/>
      <c r="V177" s="6"/>
      <c r="W177" s="6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11:36" ht="15.75" customHeight="1">
      <c r="K178" s="6"/>
      <c r="P178" s="6"/>
      <c r="V178" s="6"/>
      <c r="W178" s="6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11:36" ht="15.75" customHeight="1">
      <c r="K179" s="6"/>
      <c r="P179" s="6"/>
      <c r="V179" s="6"/>
      <c r="W179" s="6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11:36" ht="15.75" customHeight="1">
      <c r="K180" s="6"/>
      <c r="P180" s="6"/>
      <c r="V180" s="6"/>
      <c r="W180" s="6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11:36" ht="15.75" customHeight="1">
      <c r="K181" s="6"/>
      <c r="P181" s="6"/>
      <c r="V181" s="6"/>
      <c r="W181" s="6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11:36" ht="15.75" customHeight="1">
      <c r="K182" s="6"/>
      <c r="P182" s="6"/>
      <c r="V182" s="6"/>
      <c r="W182" s="6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11:36" ht="15.75" customHeight="1">
      <c r="K183" s="6"/>
      <c r="P183" s="6"/>
      <c r="V183" s="6"/>
      <c r="W183" s="6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11:36" ht="15.75" customHeight="1">
      <c r="K184" s="6"/>
      <c r="P184" s="6"/>
      <c r="V184" s="6"/>
      <c r="W184" s="6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11:36" ht="15.75" customHeight="1">
      <c r="K185" s="6"/>
      <c r="P185" s="6"/>
      <c r="V185" s="6"/>
      <c r="W185" s="6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11:36" ht="15.75" customHeight="1">
      <c r="K186" s="6"/>
      <c r="P186" s="6"/>
      <c r="V186" s="6"/>
      <c r="W186" s="6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11:36" ht="15.75" customHeight="1">
      <c r="K187" s="6"/>
      <c r="P187" s="6"/>
      <c r="V187" s="6"/>
      <c r="W187" s="6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11:36" ht="15.75" customHeight="1">
      <c r="K188" s="6"/>
      <c r="P188" s="6"/>
      <c r="V188" s="6"/>
      <c r="W188" s="6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11:36" ht="15.75" customHeight="1">
      <c r="K189" s="6"/>
      <c r="P189" s="6"/>
      <c r="V189" s="6"/>
      <c r="W189" s="6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11:36" ht="15.75" customHeight="1">
      <c r="K190" s="6"/>
      <c r="P190" s="6"/>
      <c r="V190" s="6"/>
      <c r="W190" s="6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11:36" ht="15.75" customHeight="1">
      <c r="K191" s="6"/>
      <c r="P191" s="6"/>
      <c r="V191" s="6"/>
      <c r="W191" s="6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11:36" ht="15.75" customHeight="1">
      <c r="K192" s="6"/>
      <c r="P192" s="6"/>
      <c r="V192" s="6"/>
      <c r="W192" s="6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11:36" ht="15.75" customHeight="1">
      <c r="K193" s="6"/>
      <c r="P193" s="6"/>
      <c r="V193" s="6"/>
      <c r="W193" s="6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11:36" ht="15.75" customHeight="1">
      <c r="K194" s="6"/>
      <c r="P194" s="6"/>
      <c r="V194" s="6"/>
      <c r="W194" s="6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11:36" ht="15.75" customHeight="1">
      <c r="K195" s="6"/>
      <c r="P195" s="6"/>
      <c r="V195" s="6"/>
      <c r="W195" s="6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11:36" ht="15.75" customHeight="1">
      <c r="K196" s="6"/>
      <c r="P196" s="6"/>
      <c r="V196" s="6"/>
      <c r="W196" s="6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11:36" ht="15.75" customHeight="1">
      <c r="K197" s="6"/>
      <c r="P197" s="6"/>
      <c r="V197" s="6"/>
      <c r="W197" s="6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11:36" ht="15.75" customHeight="1">
      <c r="K198" s="6"/>
      <c r="P198" s="6"/>
      <c r="V198" s="6"/>
      <c r="W198" s="6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11:36" ht="15.75" customHeight="1">
      <c r="K199" s="6"/>
      <c r="P199" s="6"/>
      <c r="V199" s="6"/>
      <c r="W199" s="6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11:36" ht="15.75" customHeight="1">
      <c r="K200" s="6"/>
      <c r="P200" s="6"/>
      <c r="V200" s="6"/>
      <c r="W200" s="6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11:36" ht="15.75" customHeight="1">
      <c r="K201" s="6"/>
      <c r="P201" s="6"/>
      <c r="V201" s="6"/>
      <c r="W201" s="6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11:36" ht="15.75" customHeight="1">
      <c r="K202" s="6"/>
      <c r="P202" s="6"/>
      <c r="V202" s="6"/>
      <c r="W202" s="6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11:36" ht="15.75" customHeight="1">
      <c r="K203" s="6"/>
      <c r="P203" s="6"/>
      <c r="V203" s="6"/>
      <c r="W203" s="6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11:36" ht="15.75" customHeight="1">
      <c r="K204" s="6"/>
      <c r="P204" s="6"/>
      <c r="V204" s="6"/>
      <c r="W204" s="6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11:36" ht="15.75" customHeight="1">
      <c r="K205" s="6"/>
      <c r="P205" s="6"/>
      <c r="V205" s="6"/>
      <c r="W205" s="6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11:36" ht="15.75" customHeight="1">
      <c r="K206" s="6"/>
      <c r="P206" s="6"/>
      <c r="V206" s="6"/>
      <c r="W206" s="6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11:36" ht="15.75" customHeight="1">
      <c r="K207" s="6"/>
      <c r="P207" s="6"/>
      <c r="V207" s="6"/>
      <c r="W207" s="6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1:36" ht="15.75" customHeight="1">
      <c r="K208" s="6"/>
      <c r="P208" s="6"/>
      <c r="V208" s="6"/>
      <c r="W208" s="6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11:36" ht="15.75" customHeight="1">
      <c r="K209" s="6"/>
      <c r="P209" s="6"/>
      <c r="V209" s="6"/>
      <c r="W209" s="6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11:36" ht="15.75" customHeight="1">
      <c r="K210" s="6"/>
      <c r="P210" s="6"/>
      <c r="V210" s="6"/>
      <c r="W210" s="6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11:36" ht="15.75" customHeight="1">
      <c r="K211" s="6"/>
      <c r="P211" s="6"/>
      <c r="V211" s="6"/>
      <c r="W211" s="6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11:36" ht="15.75" customHeight="1">
      <c r="K212" s="6"/>
      <c r="P212" s="6"/>
      <c r="V212" s="6"/>
      <c r="W212" s="6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11:36" ht="15.75" customHeight="1">
      <c r="K213" s="6"/>
      <c r="P213" s="6"/>
      <c r="V213" s="6"/>
      <c r="W213" s="6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11:36" ht="15.75" customHeight="1">
      <c r="K214" s="6"/>
      <c r="P214" s="6"/>
      <c r="V214" s="6"/>
      <c r="W214" s="6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11:36" ht="15.75" customHeight="1">
      <c r="K215" s="6"/>
      <c r="P215" s="6"/>
      <c r="V215" s="6"/>
      <c r="W215" s="6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11:36" ht="15.75" customHeight="1">
      <c r="K216" s="6"/>
      <c r="P216" s="6"/>
      <c r="V216" s="6"/>
      <c r="W216" s="6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11:36" ht="15.75" customHeight="1">
      <c r="K217" s="6"/>
      <c r="P217" s="6"/>
      <c r="V217" s="6"/>
      <c r="W217" s="6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11:36" ht="15.75" customHeight="1">
      <c r="K218" s="6"/>
      <c r="P218" s="6"/>
      <c r="V218" s="6"/>
      <c r="W218" s="6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11:36" ht="15.75" customHeight="1">
      <c r="K219" s="6"/>
      <c r="P219" s="6"/>
      <c r="V219" s="6"/>
      <c r="W219" s="6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11:36" ht="15.75" customHeight="1">
      <c r="K220" s="6"/>
      <c r="P220" s="6"/>
      <c r="V220" s="6"/>
      <c r="W220" s="6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11:36" ht="15.75" customHeight="1">
      <c r="K221" s="6"/>
      <c r="P221" s="6"/>
      <c r="V221" s="6"/>
      <c r="W221" s="6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11:36" ht="15.75" customHeight="1">
      <c r="K222" s="6"/>
      <c r="P222" s="6"/>
      <c r="V222" s="6"/>
      <c r="W222" s="6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11:36" ht="15.75" customHeight="1">
      <c r="K223" s="6"/>
      <c r="P223" s="6"/>
      <c r="V223" s="6"/>
      <c r="W223" s="6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11:36" ht="15.75" customHeight="1">
      <c r="K224" s="6"/>
      <c r="P224" s="6"/>
      <c r="V224" s="6"/>
      <c r="W224" s="6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11:36" ht="15.75" customHeight="1">
      <c r="K225" s="6"/>
      <c r="P225" s="6"/>
      <c r="V225" s="6"/>
      <c r="W225" s="6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11:36" ht="15.75" customHeight="1">
      <c r="K226" s="6"/>
      <c r="P226" s="6"/>
      <c r="V226" s="6"/>
      <c r="W226" s="6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11:36" ht="15.75" customHeight="1">
      <c r="K227" s="6"/>
      <c r="P227" s="6"/>
      <c r="V227" s="6"/>
      <c r="W227" s="6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11:36" ht="15.75" customHeight="1">
      <c r="K228" s="6"/>
      <c r="P228" s="6"/>
      <c r="V228" s="6"/>
      <c r="W228" s="6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11:36" ht="15.75" customHeight="1">
      <c r="K229" s="6"/>
      <c r="P229" s="6"/>
      <c r="V229" s="6"/>
      <c r="W229" s="6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11:36" ht="15.75" customHeight="1"/>
    <row r="231" spans="11:36" ht="15.75" customHeight="1"/>
    <row r="232" spans="11:36" ht="15.75" customHeight="1"/>
    <row r="233" spans="11:36" ht="15.75" customHeight="1"/>
    <row r="234" spans="11:36" ht="15.75" customHeight="1"/>
    <row r="235" spans="11:36" ht="15.75" customHeight="1"/>
    <row r="236" spans="11:36" ht="15.75" customHeight="1"/>
    <row r="237" spans="11:36" ht="15.75" customHeight="1"/>
    <row r="238" spans="11:36" ht="15.75" customHeight="1"/>
    <row r="239" spans="11:36" ht="15.75" customHeight="1"/>
    <row r="240" spans="11:3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C1:C6"/>
    <mergeCell ref="D1:AM1"/>
    <mergeCell ref="D2:AM2"/>
    <mergeCell ref="D3:AM3"/>
    <mergeCell ref="D4:AM4"/>
    <mergeCell ref="D5:AM5"/>
    <mergeCell ref="D6:AM6"/>
  </mergeCells>
  <dataValidations count="5">
    <dataValidation type="list" allowBlank="1" showErrorMessage="1" sqref="AN8" xr:uid="{00000000-0002-0000-0300-000000000000}">
      <formula1>$D$8:$AN$8</formula1>
    </dataValidation>
    <dataValidation type="list" allowBlank="1" showErrorMessage="1" sqref="AA8" xr:uid="{00000000-0002-0000-0300-000001000000}">
      <formula1>$D$8:$AX$8</formula1>
    </dataValidation>
    <dataValidation type="list" allowBlank="1" showErrorMessage="1" sqref="AB8" xr:uid="{00000000-0002-0000-0300-000002000000}">
      <formula1>$D$8:$AW$8</formula1>
    </dataValidation>
    <dataValidation type="list" allowBlank="1" showErrorMessage="1" sqref="AC8" xr:uid="{00000000-0002-0000-0300-000003000000}">
      <formula1>$D$8:$AK$8</formula1>
    </dataValidation>
    <dataValidation type="list" allowBlank="1" showErrorMessage="1" sqref="K8:Z8" xr:uid="{00000000-0002-0000-0300-000004000000}">
      <formula1>$D$8:$AY$8</formula1>
    </dataValidation>
  </dataValidations>
  <hyperlinks>
    <hyperlink ref="C1" r:id="rId1" xr:uid="{00000000-0004-0000-0300-000000000000}"/>
  </hyperlink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Бланк v_0.1</vt:lpstr>
      <vt:lpstr>Цех малярки</vt:lpstr>
      <vt:lpstr>Работы в малярке</vt:lpstr>
      <vt:lpstr>Расценки </vt:lpstr>
      <vt:lpstr>'Бланк v_0.1'!Область_печати</vt:lpstr>
      <vt:lpstr>'Работы в малярке'!Область_печати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Sergey smooth</cp:lastModifiedBy>
  <dcterms:created xsi:type="dcterms:W3CDTF">2020-11-22T20:53:21Z</dcterms:created>
  <dcterms:modified xsi:type="dcterms:W3CDTF">2024-03-06T03:31:45Z</dcterms:modified>
</cp:coreProperties>
</file>